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800" tabRatio="972" activeTab="13"/>
  </bookViews>
  <sheets>
    <sheet name="Summary" sheetId="1" r:id="rId1"/>
    <sheet name="Baseline Data" sheetId="60" r:id="rId2"/>
    <sheet name="Monitor 1 Data" sheetId="61" r:id="rId3"/>
    <sheet name="NO01" sheetId="62" r:id="rId4"/>
    <sheet name="NO02" sheetId="63" r:id="rId5"/>
    <sheet name="NO 3" sheetId="5" r:id="rId6"/>
    <sheet name="NO 4" sheetId="6" r:id="rId7"/>
    <sheet name="NO 5" sheetId="7" r:id="rId8"/>
    <sheet name="NO 6" sheetId="8" r:id="rId9"/>
    <sheet name="NO 7" sheetId="9" r:id="rId10"/>
    <sheet name="NO 8" sheetId="10" r:id="rId11"/>
    <sheet name="NO09" sheetId="64" r:id="rId12"/>
    <sheet name="NO 10" sheetId="12" r:id="rId13"/>
    <sheet name="NO 11" sheetId="13" r:id="rId14"/>
    <sheet name="NO 12" sheetId="14" r:id="rId15"/>
    <sheet name="NO 13" sheetId="15" r:id="rId16"/>
    <sheet name="NO 14" sheetId="16" r:id="rId17"/>
    <sheet name="NO 15" sheetId="17" r:id="rId18"/>
    <sheet name="NO 16" sheetId="18" r:id="rId19"/>
    <sheet name="NO 17" sheetId="19" r:id="rId20"/>
    <sheet name="NO 18" sheetId="20" r:id="rId21"/>
    <sheet name="NO 19" sheetId="21" r:id="rId22"/>
    <sheet name="NO 20" sheetId="22" r:id="rId23"/>
    <sheet name="NO 21" sheetId="23" r:id="rId24"/>
    <sheet name="NO 22" sheetId="24" r:id="rId25"/>
    <sheet name="NO 23" sheetId="58" r:id="rId26"/>
    <sheet name="NO 24" sheetId="27" r:id="rId27"/>
    <sheet name="NO 25" sheetId="28" r:id="rId28"/>
    <sheet name="NO 26" sheetId="29" r:id="rId29"/>
    <sheet name="NO 27" sheetId="30" r:id="rId30"/>
    <sheet name="NO28" sheetId="2" r:id="rId31"/>
    <sheet name="NO29" sheetId="3" r:id="rId32"/>
    <sheet name="NO 30" sheetId="33" r:id="rId33"/>
    <sheet name="NO 31" sheetId="34" r:id="rId34"/>
    <sheet name="NO 32" sheetId="35" r:id="rId35"/>
    <sheet name="NO 33" sheetId="36" r:id="rId36"/>
    <sheet name="NO 34" sheetId="37" r:id="rId37"/>
    <sheet name="NO 35" sheetId="38" r:id="rId38"/>
    <sheet name="NO 36" sheetId="39" r:id="rId39"/>
    <sheet name="NO 37" sheetId="40" r:id="rId40"/>
    <sheet name="NO 38" sheetId="41" r:id="rId41"/>
    <sheet name="NO 39" sheetId="42" r:id="rId42"/>
    <sheet name="NO 40" sheetId="43" r:id="rId43"/>
    <sheet name="NO 41" sheetId="44" r:id="rId44"/>
    <sheet name="NO 42" sheetId="45" r:id="rId45"/>
    <sheet name="NO 43" sheetId="46" r:id="rId46"/>
    <sheet name="NO 44" sheetId="47" r:id="rId47"/>
    <sheet name="NO 45" sheetId="48" r:id="rId48"/>
    <sheet name="NO 46" sheetId="49" r:id="rId49"/>
    <sheet name="NO 47" sheetId="50" r:id="rId50"/>
    <sheet name="NO 48" sheetId="51" r:id="rId51"/>
    <sheet name="NO 49" sheetId="52" r:id="rId52"/>
    <sheet name="NO 50" sheetId="53" r:id="rId53"/>
    <sheet name="NO 51" sheetId="54" r:id="rId54"/>
    <sheet name="NO 52" sheetId="55" r:id="rId55"/>
    <sheet name="NO 53" sheetId="56" r:id="rId56"/>
    <sheet name="NO 54" sheetId="57" r:id="rId57"/>
    <sheet name="NO 55" sheetId="65" r:id="rId58"/>
    <sheet name="NO 56" sheetId="66" r:id="rId59"/>
    <sheet name="NO 57" sheetId="67" r:id="rId60"/>
    <sheet name="NO 58" sheetId="68" r:id="rId61"/>
    <sheet name="NO 59" sheetId="69" r:id="rId62"/>
    <sheet name="NO 60" sheetId="70" r:id="rId63"/>
    <sheet name="NO 61" sheetId="71" r:id="rId64"/>
    <sheet name="NO 62" sheetId="72" r:id="rId65"/>
    <sheet name="NO 63" sheetId="73" r:id="rId66"/>
    <sheet name="NO 64" sheetId="74" r:id="rId67"/>
    <sheet name="NO 65" sheetId="75" r:id="rId68"/>
    <sheet name="NO 66" sheetId="76" r:id="rId69"/>
    <sheet name="NO 67" sheetId="77" r:id="rId70"/>
    <sheet name="NO 68" sheetId="78" r:id="rId71"/>
    <sheet name="NO 69" sheetId="79" r:id="rId72"/>
    <sheet name="NO 70" sheetId="80" r:id="rId73"/>
    <sheet name="NO 71" sheetId="81" r:id="rId74"/>
    <sheet name="NO 72" sheetId="82" r:id="rId75"/>
    <sheet name="NO 73" sheetId="83" r:id="rId76"/>
    <sheet name="NO 74" sheetId="84" r:id="rId77"/>
    <sheet name="NO 75" sheetId="85" r:id="rId78"/>
    <sheet name="NO 76" sheetId="86" r:id="rId79"/>
    <sheet name="NO 77" sheetId="87" r:id="rId80"/>
    <sheet name="NO 78" sheetId="88" r:id="rId81"/>
    <sheet name="NO 79" sheetId="89" r:id="rId82"/>
    <sheet name="NO 80" sheetId="90" r:id="rId83"/>
    <sheet name="NO 81" sheetId="91" r:id="rId84"/>
    <sheet name="NO 82" sheetId="92" r:id="rId85"/>
    <sheet name="NO 83" sheetId="93" r:id="rId86"/>
    <sheet name="NO 84" sheetId="94" r:id="rId87"/>
    <sheet name="NO 85" sheetId="95" r:id="rId88"/>
    <sheet name="NO 86" sheetId="96" r:id="rId89"/>
    <sheet name="NO 87" sheetId="97" r:id="rId90"/>
    <sheet name="NO 88" sheetId="98" r:id="rId91"/>
    <sheet name="NO 89" sheetId="99" r:id="rId92"/>
    <sheet name="NO 90" sheetId="100" r:id="rId93"/>
    <sheet name="NO 91" sheetId="101" r:id="rId94"/>
    <sheet name="NO 92" sheetId="102" r:id="rId95"/>
    <sheet name="NO 93" sheetId="103" r:id="rId96"/>
    <sheet name="NO 94" sheetId="104" r:id="rId97"/>
    <sheet name="NO 95" sheetId="105" r:id="rId98"/>
    <sheet name="NO 96" sheetId="106" r:id="rId99"/>
    <sheet name="NO 97" sheetId="107" r:id="rId100"/>
    <sheet name="NO 98" sheetId="108" r:id="rId101"/>
    <sheet name="NO 99" sheetId="109" r:id="rId102"/>
    <sheet name="NO 100" sheetId="110" r:id="rId103"/>
    <sheet name="NO 101" sheetId="111" r:id="rId104"/>
    <sheet name="NO 102" sheetId="112" r:id="rId105"/>
    <sheet name="NO 103" sheetId="113" r:id="rId106"/>
    <sheet name="NO 104" sheetId="114" r:id="rId107"/>
    <sheet name="NO 105" sheetId="115" r:id="rId108"/>
    <sheet name="NO 106" sheetId="116" r:id="rId109"/>
    <sheet name="NO 107" sheetId="117" r:id="rId110"/>
    <sheet name="NO 108" sheetId="118" r:id="rId111"/>
    <sheet name="NO 109" sheetId="119" r:id="rId112"/>
    <sheet name="NO 110" sheetId="120" r:id="rId113"/>
    <sheet name="NO 111" sheetId="121" r:id="rId114"/>
    <sheet name="NO 112" sheetId="122" r:id="rId115"/>
    <sheet name="NO 113" sheetId="123" r:id="rId116"/>
    <sheet name="NO 114" sheetId="124" r:id="rId117"/>
    <sheet name="NO 115" sheetId="125" r:id="rId118"/>
    <sheet name="NO 116" sheetId="126" r:id="rId119"/>
    <sheet name="NO 117" sheetId="127" r:id="rId120"/>
  </sheets>
  <externalReferences>
    <externalReference r:id="rId121"/>
  </externalReferences>
  <calcPr calcId="162913"/>
</workbook>
</file>

<file path=xl/calcChain.xml><?xml version="1.0" encoding="utf-8"?>
<calcChain xmlns="http://schemas.openxmlformats.org/spreadsheetml/2006/main">
  <c r="H132" i="1" l="1"/>
  <c r="G132" i="1"/>
  <c r="G131" i="1"/>
  <c r="G130" i="1"/>
  <c r="E129" i="1"/>
  <c r="M124" i="1"/>
  <c r="M125" i="1"/>
  <c r="M123" i="1"/>
  <c r="E5" i="61"/>
  <c r="F5" i="61"/>
  <c r="G5" i="61"/>
  <c r="H5" i="61"/>
  <c r="I5" i="61"/>
  <c r="J5" i="61"/>
  <c r="K5" i="61"/>
  <c r="L5" i="61"/>
  <c r="M5" i="61"/>
  <c r="N5" i="61"/>
  <c r="O5" i="61"/>
  <c r="P5" i="61"/>
  <c r="Q5" i="61"/>
  <c r="R5" i="61"/>
  <c r="S5" i="61"/>
  <c r="T5" i="61"/>
  <c r="U5" i="61"/>
  <c r="V5" i="61"/>
  <c r="W5" i="61"/>
  <c r="X5" i="61"/>
  <c r="D5" i="61"/>
  <c r="E4" i="61"/>
  <c r="F4" i="61"/>
  <c r="G4" i="61"/>
  <c r="H4" i="61"/>
  <c r="I4" i="61"/>
  <c r="J4" i="61"/>
  <c r="K4" i="61"/>
  <c r="L4" i="61"/>
  <c r="M4" i="61"/>
  <c r="N4" i="61"/>
  <c r="O4" i="61"/>
  <c r="P4" i="61"/>
  <c r="Q4" i="61"/>
  <c r="R4" i="61"/>
  <c r="S4" i="61"/>
  <c r="T4" i="61"/>
  <c r="U4" i="61"/>
  <c r="V4" i="61"/>
  <c r="W4" i="61"/>
  <c r="X4" i="61"/>
  <c r="D4" i="61"/>
  <c r="J124" i="1"/>
  <c r="M122" i="1"/>
  <c r="J123" i="1"/>
  <c r="J125" i="1"/>
  <c r="J27" i="93" l="1"/>
  <c r="I27" i="90"/>
  <c r="I28" i="90" s="1"/>
  <c r="J27" i="127"/>
  <c r="K27" i="127" s="1"/>
  <c r="I27" i="127"/>
  <c r="I28" i="127" s="1"/>
  <c r="K26" i="127"/>
  <c r="K25" i="127"/>
  <c r="K24" i="127"/>
  <c r="K23" i="127"/>
  <c r="K22" i="127"/>
  <c r="K21" i="127"/>
  <c r="K20" i="127"/>
  <c r="K19" i="127"/>
  <c r="K18" i="127"/>
  <c r="K17" i="127"/>
  <c r="K16" i="127"/>
  <c r="K15" i="127"/>
  <c r="K14" i="127"/>
  <c r="K13" i="127"/>
  <c r="K12" i="127"/>
  <c r="K11" i="127"/>
  <c r="K10" i="127"/>
  <c r="K9" i="127"/>
  <c r="K8" i="127"/>
  <c r="K7" i="127"/>
  <c r="K6" i="127"/>
  <c r="J27" i="126"/>
  <c r="K27" i="126" s="1"/>
  <c r="I27" i="126"/>
  <c r="I28" i="126" s="1"/>
  <c r="K26" i="126"/>
  <c r="K25" i="126"/>
  <c r="K24" i="126"/>
  <c r="K23" i="126"/>
  <c r="K22" i="126"/>
  <c r="K21" i="126"/>
  <c r="K20" i="126"/>
  <c r="K19" i="126"/>
  <c r="K18" i="126"/>
  <c r="K17" i="126"/>
  <c r="K16" i="126"/>
  <c r="K15" i="126"/>
  <c r="K14" i="126"/>
  <c r="K13" i="126"/>
  <c r="K12" i="126"/>
  <c r="K11" i="126"/>
  <c r="K10" i="126"/>
  <c r="K9" i="126"/>
  <c r="K8" i="126"/>
  <c r="K7" i="126"/>
  <c r="K6" i="126"/>
  <c r="J27" i="125"/>
  <c r="J28" i="125" s="1"/>
  <c r="I27" i="125"/>
  <c r="I28" i="125" s="1"/>
  <c r="K26" i="125"/>
  <c r="K25" i="125"/>
  <c r="K24" i="125"/>
  <c r="K23" i="125"/>
  <c r="K22" i="125"/>
  <c r="K21" i="125"/>
  <c r="K20" i="125"/>
  <c r="K19" i="125"/>
  <c r="K18" i="125"/>
  <c r="K17" i="125"/>
  <c r="K16" i="125"/>
  <c r="K15" i="125"/>
  <c r="K14" i="125"/>
  <c r="K13" i="125"/>
  <c r="K12" i="125"/>
  <c r="K11" i="125"/>
  <c r="K10" i="125"/>
  <c r="K9" i="125"/>
  <c r="K8" i="125"/>
  <c r="K7" i="125"/>
  <c r="K6" i="125"/>
  <c r="J27" i="124"/>
  <c r="J28" i="124" s="1"/>
  <c r="I27" i="124"/>
  <c r="K26" i="124"/>
  <c r="K25" i="124"/>
  <c r="K24" i="124"/>
  <c r="K23" i="124"/>
  <c r="K22" i="124"/>
  <c r="K21" i="124"/>
  <c r="K20" i="124"/>
  <c r="K19" i="124"/>
  <c r="K18" i="124"/>
  <c r="K17" i="124"/>
  <c r="K16" i="124"/>
  <c r="K15" i="124"/>
  <c r="K14" i="124"/>
  <c r="K13" i="124"/>
  <c r="K12" i="124"/>
  <c r="K11" i="124"/>
  <c r="K10" i="124"/>
  <c r="K9" i="124"/>
  <c r="K8" i="124"/>
  <c r="K7" i="124"/>
  <c r="K6" i="124"/>
  <c r="J27" i="123"/>
  <c r="J28" i="123" s="1"/>
  <c r="I27" i="123"/>
  <c r="I28" i="123" s="1"/>
  <c r="K26" i="123"/>
  <c r="K25" i="123"/>
  <c r="K24" i="123"/>
  <c r="K23" i="123"/>
  <c r="K22" i="123"/>
  <c r="K21" i="123"/>
  <c r="K20" i="123"/>
  <c r="K19" i="123"/>
  <c r="K18" i="123"/>
  <c r="K17" i="123"/>
  <c r="K16" i="123"/>
  <c r="K15" i="123"/>
  <c r="K14" i="123"/>
  <c r="K13" i="123"/>
  <c r="K12" i="123"/>
  <c r="K11" i="123"/>
  <c r="K10" i="123"/>
  <c r="K9" i="123"/>
  <c r="K8" i="123"/>
  <c r="K7" i="123"/>
  <c r="K6" i="123"/>
  <c r="J27" i="122"/>
  <c r="J28" i="122" s="1"/>
  <c r="I27" i="122"/>
  <c r="K26" i="122"/>
  <c r="K25" i="122"/>
  <c r="K24" i="122"/>
  <c r="K23" i="122"/>
  <c r="K22" i="122"/>
  <c r="K21" i="122"/>
  <c r="K20" i="122"/>
  <c r="K19" i="122"/>
  <c r="K18" i="122"/>
  <c r="K17" i="122"/>
  <c r="K16" i="122"/>
  <c r="K15" i="122"/>
  <c r="K14" i="122"/>
  <c r="K13" i="122"/>
  <c r="K12" i="122"/>
  <c r="K11" i="122"/>
  <c r="K10" i="122"/>
  <c r="K9" i="122"/>
  <c r="K8" i="122"/>
  <c r="K7" i="122"/>
  <c r="K6" i="122"/>
  <c r="J27" i="121"/>
  <c r="J28" i="121" s="1"/>
  <c r="I27" i="121"/>
  <c r="I28" i="121" s="1"/>
  <c r="K26" i="121"/>
  <c r="K25" i="121"/>
  <c r="K24" i="121"/>
  <c r="K23" i="121"/>
  <c r="K22" i="121"/>
  <c r="K21" i="121"/>
  <c r="K20" i="121"/>
  <c r="K19" i="121"/>
  <c r="K18" i="121"/>
  <c r="K17" i="121"/>
  <c r="K16" i="121"/>
  <c r="K15" i="121"/>
  <c r="K14" i="121"/>
  <c r="K13" i="121"/>
  <c r="K12" i="121"/>
  <c r="K11" i="121"/>
  <c r="K10" i="121"/>
  <c r="K9" i="121"/>
  <c r="K8" i="121"/>
  <c r="K7" i="121"/>
  <c r="K6" i="121"/>
  <c r="J27" i="120"/>
  <c r="J28" i="120" s="1"/>
  <c r="I27" i="120"/>
  <c r="I28" i="120" s="1"/>
  <c r="K26" i="120"/>
  <c r="K25" i="120"/>
  <c r="K24" i="120"/>
  <c r="K23" i="120"/>
  <c r="K22" i="120"/>
  <c r="K21" i="120"/>
  <c r="K20" i="120"/>
  <c r="K19" i="120"/>
  <c r="K18" i="120"/>
  <c r="K17" i="120"/>
  <c r="K16" i="120"/>
  <c r="K15" i="120"/>
  <c r="K14" i="120"/>
  <c r="K13" i="120"/>
  <c r="K12" i="120"/>
  <c r="K11" i="120"/>
  <c r="K10" i="120"/>
  <c r="K9" i="120"/>
  <c r="K8" i="120"/>
  <c r="K7" i="120"/>
  <c r="K6" i="120"/>
  <c r="J27" i="119"/>
  <c r="J28" i="119" s="1"/>
  <c r="I27" i="119"/>
  <c r="I28" i="119" s="1"/>
  <c r="K26" i="119"/>
  <c r="K25" i="119"/>
  <c r="K24" i="119"/>
  <c r="K23" i="119"/>
  <c r="K22" i="119"/>
  <c r="K21" i="119"/>
  <c r="K20" i="119"/>
  <c r="K19" i="119"/>
  <c r="K18" i="119"/>
  <c r="K17" i="119"/>
  <c r="K16" i="119"/>
  <c r="K15" i="119"/>
  <c r="K14" i="119"/>
  <c r="K13" i="119"/>
  <c r="K12" i="119"/>
  <c r="K11" i="119"/>
  <c r="K10" i="119"/>
  <c r="K9" i="119"/>
  <c r="K8" i="119"/>
  <c r="K7" i="119"/>
  <c r="K6" i="119"/>
  <c r="J27" i="118"/>
  <c r="J28" i="118" s="1"/>
  <c r="I27" i="118"/>
  <c r="K26" i="118"/>
  <c r="K25" i="118"/>
  <c r="K24" i="118"/>
  <c r="K23" i="118"/>
  <c r="K22" i="118"/>
  <c r="K21" i="118"/>
  <c r="K20" i="118"/>
  <c r="K19" i="118"/>
  <c r="K18" i="118"/>
  <c r="K17" i="118"/>
  <c r="K16" i="118"/>
  <c r="K15" i="118"/>
  <c r="K14" i="118"/>
  <c r="K13" i="118"/>
  <c r="K12" i="118"/>
  <c r="K11" i="118"/>
  <c r="K10" i="118"/>
  <c r="K9" i="118"/>
  <c r="K8" i="118"/>
  <c r="K7" i="118"/>
  <c r="K6" i="118"/>
  <c r="J27" i="117"/>
  <c r="J28" i="117" s="1"/>
  <c r="I27" i="117"/>
  <c r="I28" i="117" s="1"/>
  <c r="K26" i="117"/>
  <c r="K25" i="117"/>
  <c r="K24" i="117"/>
  <c r="K23" i="117"/>
  <c r="K22" i="117"/>
  <c r="K21" i="117"/>
  <c r="K20" i="117"/>
  <c r="K19" i="117"/>
  <c r="K18" i="117"/>
  <c r="K17" i="117"/>
  <c r="K16" i="117"/>
  <c r="K15" i="117"/>
  <c r="K14" i="117"/>
  <c r="K13" i="117"/>
  <c r="K12" i="117"/>
  <c r="K11" i="117"/>
  <c r="K10" i="117"/>
  <c r="K9" i="117"/>
  <c r="K8" i="117"/>
  <c r="K7" i="117"/>
  <c r="K6" i="117"/>
  <c r="J27" i="116"/>
  <c r="J28" i="116" s="1"/>
  <c r="I27" i="116"/>
  <c r="I28" i="116" s="1"/>
  <c r="K26" i="116"/>
  <c r="K25" i="116"/>
  <c r="K24" i="116"/>
  <c r="K23" i="116"/>
  <c r="K22" i="116"/>
  <c r="K21" i="116"/>
  <c r="K20" i="116"/>
  <c r="K19" i="116"/>
  <c r="K18" i="116"/>
  <c r="K17" i="116"/>
  <c r="K16" i="116"/>
  <c r="K15" i="116"/>
  <c r="K14" i="116"/>
  <c r="K13" i="116"/>
  <c r="K12" i="116"/>
  <c r="K11" i="116"/>
  <c r="K10" i="116"/>
  <c r="K9" i="116"/>
  <c r="K8" i="116"/>
  <c r="K7" i="116"/>
  <c r="K6" i="116"/>
  <c r="J27" i="115"/>
  <c r="J28" i="115" s="1"/>
  <c r="I27" i="115"/>
  <c r="I28" i="115" s="1"/>
  <c r="K26" i="115"/>
  <c r="K25" i="115"/>
  <c r="K24" i="115"/>
  <c r="K23" i="115"/>
  <c r="K22" i="115"/>
  <c r="K21" i="115"/>
  <c r="K20" i="115"/>
  <c r="K19" i="115"/>
  <c r="K18" i="115"/>
  <c r="K17" i="115"/>
  <c r="K16" i="115"/>
  <c r="K15" i="115"/>
  <c r="K14" i="115"/>
  <c r="K13" i="115"/>
  <c r="K12" i="115"/>
  <c r="K11" i="115"/>
  <c r="K10" i="115"/>
  <c r="K9" i="115"/>
  <c r="K8" i="115"/>
  <c r="K7" i="115"/>
  <c r="K6" i="115"/>
  <c r="J27" i="114"/>
  <c r="J28" i="114" s="1"/>
  <c r="I27" i="114"/>
  <c r="I28" i="114" s="1"/>
  <c r="K26" i="114"/>
  <c r="K25" i="114"/>
  <c r="K24" i="114"/>
  <c r="K23" i="114"/>
  <c r="K22" i="114"/>
  <c r="K21" i="114"/>
  <c r="K20" i="114"/>
  <c r="K19" i="114"/>
  <c r="K18" i="114"/>
  <c r="K17" i="114"/>
  <c r="K16" i="114"/>
  <c r="K15" i="114"/>
  <c r="K14" i="114"/>
  <c r="K13" i="114"/>
  <c r="K12" i="114"/>
  <c r="K11" i="114"/>
  <c r="K10" i="114"/>
  <c r="K9" i="114"/>
  <c r="K8" i="114"/>
  <c r="K7" i="114"/>
  <c r="K6" i="114"/>
  <c r="J27" i="113"/>
  <c r="J28" i="113" s="1"/>
  <c r="I27" i="113"/>
  <c r="K27" i="113" s="1"/>
  <c r="K26" i="113"/>
  <c r="K25" i="113"/>
  <c r="K24" i="113"/>
  <c r="K23" i="113"/>
  <c r="K22" i="113"/>
  <c r="K21" i="113"/>
  <c r="K20" i="113"/>
  <c r="K19" i="113"/>
  <c r="K18" i="113"/>
  <c r="K17" i="113"/>
  <c r="K16" i="113"/>
  <c r="K15" i="113"/>
  <c r="K14" i="113"/>
  <c r="K13" i="113"/>
  <c r="K12" i="113"/>
  <c r="K11" i="113"/>
  <c r="K10" i="113"/>
  <c r="K9" i="113"/>
  <c r="K8" i="113"/>
  <c r="K7" i="113"/>
  <c r="K6" i="113"/>
  <c r="J27" i="112"/>
  <c r="J28" i="112" s="1"/>
  <c r="I27" i="112"/>
  <c r="I28" i="112" s="1"/>
  <c r="K26" i="112"/>
  <c r="K25" i="112"/>
  <c r="K24" i="112"/>
  <c r="K23" i="112"/>
  <c r="K22" i="112"/>
  <c r="K21" i="112"/>
  <c r="K20" i="112"/>
  <c r="K19" i="112"/>
  <c r="K18" i="112"/>
  <c r="K17" i="112"/>
  <c r="K16" i="112"/>
  <c r="K15" i="112"/>
  <c r="K14" i="112"/>
  <c r="K13" i="112"/>
  <c r="K12" i="112"/>
  <c r="K11" i="112"/>
  <c r="K10" i="112"/>
  <c r="K9" i="112"/>
  <c r="K8" i="112"/>
  <c r="K7" i="112"/>
  <c r="K6" i="112"/>
  <c r="J27" i="111"/>
  <c r="J28" i="111" s="1"/>
  <c r="I27" i="111"/>
  <c r="I28" i="111" s="1"/>
  <c r="K26" i="111"/>
  <c r="K25" i="111"/>
  <c r="K24" i="111"/>
  <c r="K23" i="111"/>
  <c r="K22" i="111"/>
  <c r="K21" i="111"/>
  <c r="K20" i="111"/>
  <c r="K19" i="111"/>
  <c r="K18" i="111"/>
  <c r="K17" i="111"/>
  <c r="K16" i="111"/>
  <c r="K15" i="111"/>
  <c r="K14" i="111"/>
  <c r="K13" i="111"/>
  <c r="K12" i="111"/>
  <c r="K11" i="111"/>
  <c r="K10" i="111"/>
  <c r="K9" i="111"/>
  <c r="K8" i="111"/>
  <c r="K7" i="111"/>
  <c r="K6" i="111"/>
  <c r="J27" i="110"/>
  <c r="J28" i="110" s="1"/>
  <c r="I27" i="110"/>
  <c r="I28" i="110" s="1"/>
  <c r="K26" i="110"/>
  <c r="K25" i="110"/>
  <c r="K24" i="110"/>
  <c r="K23" i="110"/>
  <c r="K22" i="110"/>
  <c r="K21" i="110"/>
  <c r="K20" i="110"/>
  <c r="K19" i="110"/>
  <c r="K18" i="110"/>
  <c r="K17" i="110"/>
  <c r="K16" i="110"/>
  <c r="K15" i="110"/>
  <c r="K14" i="110"/>
  <c r="K13" i="110"/>
  <c r="K12" i="110"/>
  <c r="K11" i="110"/>
  <c r="K10" i="110"/>
  <c r="K9" i="110"/>
  <c r="K8" i="110"/>
  <c r="K7" i="110"/>
  <c r="K6" i="110"/>
  <c r="J27" i="109"/>
  <c r="J28" i="109" s="1"/>
  <c r="I27" i="109"/>
  <c r="I28" i="109" s="1"/>
  <c r="K26" i="109"/>
  <c r="K25" i="109"/>
  <c r="K24" i="109"/>
  <c r="K23" i="109"/>
  <c r="K22" i="109"/>
  <c r="K21" i="109"/>
  <c r="K20" i="109"/>
  <c r="K19" i="109"/>
  <c r="K18" i="109"/>
  <c r="K17" i="109"/>
  <c r="K16" i="109"/>
  <c r="K15" i="109"/>
  <c r="K14" i="109"/>
  <c r="K13" i="109"/>
  <c r="K12" i="109"/>
  <c r="K11" i="109"/>
  <c r="K10" i="109"/>
  <c r="K9" i="109"/>
  <c r="K8" i="109"/>
  <c r="K7" i="109"/>
  <c r="K6" i="109"/>
  <c r="J27" i="108"/>
  <c r="J28" i="108" s="1"/>
  <c r="I27" i="108"/>
  <c r="I28" i="108" s="1"/>
  <c r="K26" i="108"/>
  <c r="K25" i="108"/>
  <c r="K24" i="108"/>
  <c r="K23" i="108"/>
  <c r="K22" i="108"/>
  <c r="K21" i="108"/>
  <c r="K20" i="108"/>
  <c r="K19" i="108"/>
  <c r="K18" i="108"/>
  <c r="K17" i="108"/>
  <c r="K16" i="108"/>
  <c r="K15" i="108"/>
  <c r="K14" i="108"/>
  <c r="K13" i="108"/>
  <c r="K12" i="108"/>
  <c r="K11" i="108"/>
  <c r="K10" i="108"/>
  <c r="K9" i="108"/>
  <c r="K8" i="108"/>
  <c r="K7" i="108"/>
  <c r="K6" i="108"/>
  <c r="J27" i="107"/>
  <c r="J28" i="107" s="1"/>
  <c r="I27" i="107"/>
  <c r="I28" i="107" s="1"/>
  <c r="K26" i="107"/>
  <c r="K25" i="107"/>
  <c r="K24" i="107"/>
  <c r="K23" i="107"/>
  <c r="K22" i="107"/>
  <c r="K21" i="107"/>
  <c r="K20" i="107"/>
  <c r="K19" i="107"/>
  <c r="K18" i="107"/>
  <c r="K17" i="107"/>
  <c r="K16" i="107"/>
  <c r="K15" i="107"/>
  <c r="K14" i="107"/>
  <c r="K13" i="107"/>
  <c r="K12" i="107"/>
  <c r="K11" i="107"/>
  <c r="K10" i="107"/>
  <c r="K9" i="107"/>
  <c r="K8" i="107"/>
  <c r="K7" i="107"/>
  <c r="K6" i="107"/>
  <c r="J27" i="106"/>
  <c r="J28" i="106" s="1"/>
  <c r="I27" i="106"/>
  <c r="I28" i="106" s="1"/>
  <c r="K26" i="106"/>
  <c r="K25" i="106"/>
  <c r="K24" i="106"/>
  <c r="K23" i="106"/>
  <c r="K22" i="106"/>
  <c r="K21" i="106"/>
  <c r="K20" i="106"/>
  <c r="K19" i="106"/>
  <c r="K18" i="106"/>
  <c r="K17" i="106"/>
  <c r="K16" i="106"/>
  <c r="K15" i="106"/>
  <c r="K14" i="106"/>
  <c r="K13" i="106"/>
  <c r="K12" i="106"/>
  <c r="K11" i="106"/>
  <c r="K10" i="106"/>
  <c r="K9" i="106"/>
  <c r="K8" i="106"/>
  <c r="K7" i="106"/>
  <c r="K6" i="106"/>
  <c r="K15" i="105"/>
  <c r="K16" i="105"/>
  <c r="K17" i="105"/>
  <c r="K18" i="105"/>
  <c r="K19" i="105"/>
  <c r="K20" i="105"/>
  <c r="K21" i="105"/>
  <c r="K22" i="105"/>
  <c r="K23" i="105"/>
  <c r="K24" i="105"/>
  <c r="K25" i="105"/>
  <c r="K26" i="105"/>
  <c r="I27" i="105"/>
  <c r="J27" i="105"/>
  <c r="J28" i="105" s="1"/>
  <c r="K14" i="105"/>
  <c r="K13" i="105"/>
  <c r="K12" i="105"/>
  <c r="K11" i="105"/>
  <c r="K10" i="105"/>
  <c r="K9" i="105"/>
  <c r="K8" i="105"/>
  <c r="K7" i="105"/>
  <c r="K6" i="105"/>
  <c r="J27" i="104"/>
  <c r="J28" i="104" s="1"/>
  <c r="I27" i="104"/>
  <c r="I28" i="104" s="1"/>
  <c r="K26" i="104"/>
  <c r="K25" i="104"/>
  <c r="K24" i="104"/>
  <c r="K23" i="104"/>
  <c r="K22" i="104"/>
  <c r="K21" i="104"/>
  <c r="K20" i="104"/>
  <c r="K19" i="104"/>
  <c r="K18" i="104"/>
  <c r="K17" i="104"/>
  <c r="K16" i="104"/>
  <c r="K15" i="104"/>
  <c r="K14" i="104"/>
  <c r="K13" i="104"/>
  <c r="K12" i="104"/>
  <c r="K11" i="104"/>
  <c r="K10" i="104"/>
  <c r="K9" i="104"/>
  <c r="K8" i="104"/>
  <c r="K7" i="104"/>
  <c r="K6" i="104"/>
  <c r="J27" i="103"/>
  <c r="J28" i="103" s="1"/>
  <c r="I27" i="103"/>
  <c r="K26" i="103"/>
  <c r="K25" i="103"/>
  <c r="K24" i="103"/>
  <c r="K23" i="103"/>
  <c r="K22" i="103"/>
  <c r="K21" i="103"/>
  <c r="K20" i="103"/>
  <c r="K19" i="103"/>
  <c r="K18" i="103"/>
  <c r="K17" i="103"/>
  <c r="K16" i="103"/>
  <c r="K15" i="103"/>
  <c r="K14" i="103"/>
  <c r="K13" i="103"/>
  <c r="K12" i="103"/>
  <c r="K11" i="103"/>
  <c r="K10" i="103"/>
  <c r="K9" i="103"/>
  <c r="K8" i="103"/>
  <c r="K7" i="103"/>
  <c r="K6" i="103"/>
  <c r="J27" i="102"/>
  <c r="J28" i="102" s="1"/>
  <c r="I27" i="102"/>
  <c r="I28" i="102" s="1"/>
  <c r="K26" i="102"/>
  <c r="K25" i="102"/>
  <c r="K24" i="102"/>
  <c r="K23" i="102"/>
  <c r="K22" i="102"/>
  <c r="K21" i="102"/>
  <c r="K20" i="102"/>
  <c r="K19" i="102"/>
  <c r="K18" i="102"/>
  <c r="K17" i="102"/>
  <c r="K16" i="102"/>
  <c r="K15" i="102"/>
  <c r="K14" i="102"/>
  <c r="K13" i="102"/>
  <c r="K12" i="102"/>
  <c r="K11" i="102"/>
  <c r="K10" i="102"/>
  <c r="K9" i="102"/>
  <c r="K8" i="102"/>
  <c r="K7" i="102"/>
  <c r="K6" i="102"/>
  <c r="J27" i="101"/>
  <c r="J28" i="101" s="1"/>
  <c r="I27" i="101"/>
  <c r="I28" i="101" s="1"/>
  <c r="K26" i="101"/>
  <c r="K25" i="101"/>
  <c r="K24" i="101"/>
  <c r="K23" i="101"/>
  <c r="K22" i="101"/>
  <c r="K21" i="101"/>
  <c r="K20" i="101"/>
  <c r="K19" i="101"/>
  <c r="K18" i="101"/>
  <c r="K17" i="101"/>
  <c r="K16" i="101"/>
  <c r="K15" i="101"/>
  <c r="K14" i="101"/>
  <c r="K13" i="101"/>
  <c r="K12" i="101"/>
  <c r="K11" i="101"/>
  <c r="K10" i="101"/>
  <c r="K9" i="101"/>
  <c r="K8" i="101"/>
  <c r="K7" i="101"/>
  <c r="K6" i="101"/>
  <c r="J27" i="100"/>
  <c r="J28" i="100" s="1"/>
  <c r="I27" i="100"/>
  <c r="I28" i="100" s="1"/>
  <c r="K26" i="100"/>
  <c r="K25" i="100"/>
  <c r="K24" i="100"/>
  <c r="K23" i="100"/>
  <c r="K22" i="100"/>
  <c r="K21" i="100"/>
  <c r="K20" i="100"/>
  <c r="K19" i="100"/>
  <c r="K18" i="100"/>
  <c r="K17" i="100"/>
  <c r="K16" i="100"/>
  <c r="K15" i="100"/>
  <c r="K14" i="100"/>
  <c r="K13" i="100"/>
  <c r="K12" i="100"/>
  <c r="K11" i="100"/>
  <c r="K10" i="100"/>
  <c r="K9" i="100"/>
  <c r="K8" i="100"/>
  <c r="K7" i="100"/>
  <c r="K6" i="100"/>
  <c r="J27" i="99"/>
  <c r="J28" i="99" s="1"/>
  <c r="I27" i="99"/>
  <c r="I28" i="99" s="1"/>
  <c r="K26" i="99"/>
  <c r="K25" i="99"/>
  <c r="K24" i="99"/>
  <c r="K23" i="99"/>
  <c r="K22" i="99"/>
  <c r="K21" i="99"/>
  <c r="K20" i="99"/>
  <c r="K19" i="99"/>
  <c r="K18" i="99"/>
  <c r="K17" i="99"/>
  <c r="K16" i="99"/>
  <c r="K15" i="99"/>
  <c r="K14" i="99"/>
  <c r="K13" i="99"/>
  <c r="K12" i="99"/>
  <c r="K11" i="99"/>
  <c r="K10" i="99"/>
  <c r="K9" i="99"/>
  <c r="K8" i="99"/>
  <c r="K7" i="99"/>
  <c r="K6" i="99"/>
  <c r="J27" i="98"/>
  <c r="J28" i="98" s="1"/>
  <c r="I27" i="98"/>
  <c r="K26" i="98"/>
  <c r="K25" i="98"/>
  <c r="K24" i="98"/>
  <c r="K23" i="98"/>
  <c r="K22" i="98"/>
  <c r="K21" i="98"/>
  <c r="K20" i="98"/>
  <c r="K19" i="98"/>
  <c r="K18" i="98"/>
  <c r="K17" i="98"/>
  <c r="K16" i="98"/>
  <c r="K15" i="98"/>
  <c r="K14" i="98"/>
  <c r="K13" i="98"/>
  <c r="K12" i="98"/>
  <c r="K11" i="98"/>
  <c r="K10" i="98"/>
  <c r="K9" i="98"/>
  <c r="K8" i="98"/>
  <c r="K7" i="98"/>
  <c r="K6" i="98"/>
  <c r="J27" i="97"/>
  <c r="J28" i="97" s="1"/>
  <c r="I27" i="97"/>
  <c r="I28" i="97" s="1"/>
  <c r="K26" i="97"/>
  <c r="K25" i="97"/>
  <c r="K24" i="97"/>
  <c r="K23" i="97"/>
  <c r="K22" i="97"/>
  <c r="K21" i="97"/>
  <c r="K20" i="97"/>
  <c r="K19" i="97"/>
  <c r="K18" i="97"/>
  <c r="K17" i="97"/>
  <c r="K16" i="97"/>
  <c r="K15" i="97"/>
  <c r="K14" i="97"/>
  <c r="K13" i="97"/>
  <c r="K12" i="97"/>
  <c r="K11" i="97"/>
  <c r="K10" i="97"/>
  <c r="K9" i="97"/>
  <c r="K8" i="97"/>
  <c r="K7" i="97"/>
  <c r="K6" i="97"/>
  <c r="J28" i="96"/>
  <c r="J27" i="96"/>
  <c r="I27" i="96"/>
  <c r="I28" i="96" s="1"/>
  <c r="K26" i="96"/>
  <c r="K25" i="96"/>
  <c r="K24" i="96"/>
  <c r="K23" i="96"/>
  <c r="K22" i="96"/>
  <c r="K21" i="96"/>
  <c r="K20" i="96"/>
  <c r="K19" i="96"/>
  <c r="K18" i="96"/>
  <c r="K17" i="96"/>
  <c r="K16" i="96"/>
  <c r="K15" i="96"/>
  <c r="K14" i="96"/>
  <c r="K13" i="96"/>
  <c r="K12" i="96"/>
  <c r="K11" i="96"/>
  <c r="K10" i="96"/>
  <c r="K9" i="96"/>
  <c r="K8" i="96"/>
  <c r="K7" i="96"/>
  <c r="K6" i="96"/>
  <c r="J27" i="95"/>
  <c r="J28" i="95" s="1"/>
  <c r="I27" i="95"/>
  <c r="I28" i="95" s="1"/>
  <c r="K26" i="95"/>
  <c r="K25" i="95"/>
  <c r="K24" i="95"/>
  <c r="K23" i="95"/>
  <c r="K22" i="95"/>
  <c r="K21" i="95"/>
  <c r="K20" i="95"/>
  <c r="K19" i="95"/>
  <c r="K18" i="95"/>
  <c r="K17" i="95"/>
  <c r="K16" i="95"/>
  <c r="K15" i="95"/>
  <c r="K14" i="95"/>
  <c r="K13" i="95"/>
  <c r="K12" i="95"/>
  <c r="K11" i="95"/>
  <c r="K10" i="95"/>
  <c r="K9" i="95"/>
  <c r="K8" i="95"/>
  <c r="K7" i="95"/>
  <c r="K6" i="95"/>
  <c r="J27" i="94"/>
  <c r="J28" i="94" s="1"/>
  <c r="I27" i="94"/>
  <c r="I28" i="94" s="1"/>
  <c r="K26" i="94"/>
  <c r="K25" i="94"/>
  <c r="K24" i="94"/>
  <c r="K23" i="94"/>
  <c r="K22" i="94"/>
  <c r="K21" i="94"/>
  <c r="K20" i="94"/>
  <c r="K19" i="94"/>
  <c r="K18" i="94"/>
  <c r="K17" i="94"/>
  <c r="K16" i="94"/>
  <c r="K15" i="94"/>
  <c r="K14" i="94"/>
  <c r="K13" i="94"/>
  <c r="K12" i="94"/>
  <c r="K11" i="94"/>
  <c r="K10" i="94"/>
  <c r="K9" i="94"/>
  <c r="K8" i="94"/>
  <c r="K7" i="94"/>
  <c r="K6" i="94"/>
  <c r="J28" i="93"/>
  <c r="I27" i="93"/>
  <c r="I28" i="93" s="1"/>
  <c r="K26" i="93"/>
  <c r="K25" i="93"/>
  <c r="K24" i="93"/>
  <c r="K23" i="93"/>
  <c r="K22" i="93"/>
  <c r="K21" i="93"/>
  <c r="K20" i="93"/>
  <c r="K19" i="93"/>
  <c r="K18" i="93"/>
  <c r="K17" i="93"/>
  <c r="K16" i="93"/>
  <c r="K15" i="93"/>
  <c r="K14" i="93"/>
  <c r="K13" i="93"/>
  <c r="K12" i="93"/>
  <c r="K11" i="93"/>
  <c r="K10" i="93"/>
  <c r="K9" i="93"/>
  <c r="K8" i="93"/>
  <c r="K7" i="93"/>
  <c r="K6" i="93"/>
  <c r="J27" i="92"/>
  <c r="J28" i="92" s="1"/>
  <c r="I27" i="92"/>
  <c r="K26" i="92"/>
  <c r="K25" i="92"/>
  <c r="K24" i="92"/>
  <c r="K23" i="92"/>
  <c r="K22" i="92"/>
  <c r="K21" i="92"/>
  <c r="K20" i="92"/>
  <c r="K19" i="92"/>
  <c r="K18" i="92"/>
  <c r="K17" i="92"/>
  <c r="K16" i="92"/>
  <c r="K15" i="92"/>
  <c r="K14" i="92"/>
  <c r="K13" i="92"/>
  <c r="K12" i="92"/>
  <c r="K11" i="92"/>
  <c r="K10" i="92"/>
  <c r="K9" i="92"/>
  <c r="K8" i="92"/>
  <c r="K7" i="92"/>
  <c r="K6" i="92"/>
  <c r="J27" i="91"/>
  <c r="J28" i="91" s="1"/>
  <c r="I27" i="91"/>
  <c r="I28" i="91" s="1"/>
  <c r="K26" i="91"/>
  <c r="K25" i="91"/>
  <c r="K24" i="91"/>
  <c r="K23" i="91"/>
  <c r="K22" i="91"/>
  <c r="K21" i="91"/>
  <c r="K20" i="91"/>
  <c r="K19" i="91"/>
  <c r="K18" i="91"/>
  <c r="K17" i="91"/>
  <c r="K16" i="91"/>
  <c r="K15" i="91"/>
  <c r="K14" i="91"/>
  <c r="K13" i="91"/>
  <c r="K12" i="91"/>
  <c r="K11" i="91"/>
  <c r="K10" i="91"/>
  <c r="K9" i="91"/>
  <c r="K8" i="91"/>
  <c r="K7" i="91"/>
  <c r="K6" i="91"/>
  <c r="J27" i="90"/>
  <c r="J28" i="90" s="1"/>
  <c r="K26" i="90"/>
  <c r="K25" i="90"/>
  <c r="K24" i="90"/>
  <c r="K23" i="90"/>
  <c r="K22" i="90"/>
  <c r="K21" i="90"/>
  <c r="K20" i="90"/>
  <c r="K19" i="90"/>
  <c r="K18" i="90"/>
  <c r="K17" i="90"/>
  <c r="K16" i="90"/>
  <c r="K15" i="90"/>
  <c r="K14" i="90"/>
  <c r="K13" i="90"/>
  <c r="K12" i="90"/>
  <c r="K11" i="90"/>
  <c r="K10" i="90"/>
  <c r="K9" i="90"/>
  <c r="K8" i="90"/>
  <c r="K7" i="90"/>
  <c r="K6" i="90"/>
  <c r="J27" i="89"/>
  <c r="J28" i="89" s="1"/>
  <c r="I27" i="89"/>
  <c r="K26" i="89"/>
  <c r="K25" i="89"/>
  <c r="K24" i="89"/>
  <c r="K23" i="89"/>
  <c r="K22" i="89"/>
  <c r="K21" i="89"/>
  <c r="K20" i="89"/>
  <c r="K19" i="89"/>
  <c r="K18" i="89"/>
  <c r="K17" i="89"/>
  <c r="K16" i="89"/>
  <c r="K15" i="89"/>
  <c r="K14" i="89"/>
  <c r="K13" i="89"/>
  <c r="K12" i="89"/>
  <c r="K11" i="89"/>
  <c r="K10" i="89"/>
  <c r="K9" i="89"/>
  <c r="K8" i="89"/>
  <c r="K7" i="89"/>
  <c r="K6" i="89"/>
  <c r="J27" i="88"/>
  <c r="J28" i="88" s="1"/>
  <c r="I27" i="88"/>
  <c r="I28" i="88" s="1"/>
  <c r="K26" i="88"/>
  <c r="K25" i="88"/>
  <c r="K24" i="88"/>
  <c r="K23" i="88"/>
  <c r="K22" i="88"/>
  <c r="K21" i="88"/>
  <c r="K20" i="88"/>
  <c r="K19" i="88"/>
  <c r="K18" i="88"/>
  <c r="K17" i="88"/>
  <c r="K16" i="88"/>
  <c r="K15" i="88"/>
  <c r="K14" i="88"/>
  <c r="K13" i="88"/>
  <c r="K12" i="88"/>
  <c r="K11" i="88"/>
  <c r="K10" i="88"/>
  <c r="K9" i="88"/>
  <c r="K8" i="88"/>
  <c r="K7" i="88"/>
  <c r="K6" i="88"/>
  <c r="J27" i="87"/>
  <c r="J28" i="87" s="1"/>
  <c r="I27" i="87"/>
  <c r="K26" i="87"/>
  <c r="K25" i="87"/>
  <c r="K24" i="87"/>
  <c r="K23" i="87"/>
  <c r="K22" i="87"/>
  <c r="K21" i="87"/>
  <c r="K20" i="87"/>
  <c r="K19" i="87"/>
  <c r="K18" i="87"/>
  <c r="K17" i="87"/>
  <c r="K16" i="87"/>
  <c r="K15" i="87"/>
  <c r="K14" i="87"/>
  <c r="K13" i="87"/>
  <c r="K12" i="87"/>
  <c r="K11" i="87"/>
  <c r="K10" i="87"/>
  <c r="K9" i="87"/>
  <c r="K8" i="87"/>
  <c r="K7" i="87"/>
  <c r="K6" i="87"/>
  <c r="J27" i="86"/>
  <c r="J28" i="86" s="1"/>
  <c r="I27" i="86"/>
  <c r="I28" i="86" s="1"/>
  <c r="K26" i="86"/>
  <c r="K25" i="86"/>
  <c r="K24" i="86"/>
  <c r="K23" i="86"/>
  <c r="K22" i="86"/>
  <c r="K21" i="86"/>
  <c r="K20" i="86"/>
  <c r="K19" i="86"/>
  <c r="K18" i="86"/>
  <c r="K17" i="86"/>
  <c r="K16" i="86"/>
  <c r="K15" i="86"/>
  <c r="K14" i="86"/>
  <c r="K13" i="86"/>
  <c r="K12" i="86"/>
  <c r="K11" i="86"/>
  <c r="K10" i="86"/>
  <c r="K9" i="86"/>
  <c r="K8" i="86"/>
  <c r="K7" i="86"/>
  <c r="K6" i="86"/>
  <c r="J27" i="85"/>
  <c r="J28" i="85" s="1"/>
  <c r="I27" i="85"/>
  <c r="I28" i="85" s="1"/>
  <c r="K26" i="85"/>
  <c r="K25" i="85"/>
  <c r="K24" i="85"/>
  <c r="K23" i="85"/>
  <c r="K22" i="85"/>
  <c r="K21" i="85"/>
  <c r="K20" i="85"/>
  <c r="K19" i="85"/>
  <c r="K18" i="85"/>
  <c r="K17" i="85"/>
  <c r="K16" i="85"/>
  <c r="K15" i="85"/>
  <c r="K14" i="85"/>
  <c r="K13" i="85"/>
  <c r="K12" i="85"/>
  <c r="K11" i="85"/>
  <c r="K10" i="85"/>
  <c r="K9" i="85"/>
  <c r="K8" i="85"/>
  <c r="K7" i="85"/>
  <c r="K6" i="85"/>
  <c r="J27" i="84"/>
  <c r="J28" i="84" s="1"/>
  <c r="I27" i="84"/>
  <c r="K26" i="84"/>
  <c r="K25" i="84"/>
  <c r="K24" i="84"/>
  <c r="K23" i="84"/>
  <c r="K22" i="84"/>
  <c r="K21" i="84"/>
  <c r="K20" i="84"/>
  <c r="K19" i="84"/>
  <c r="K18" i="84"/>
  <c r="K17" i="84"/>
  <c r="K16" i="84"/>
  <c r="K15" i="84"/>
  <c r="K14" i="84"/>
  <c r="K13" i="84"/>
  <c r="K12" i="84"/>
  <c r="K11" i="84"/>
  <c r="K10" i="84"/>
  <c r="K9" i="84"/>
  <c r="K8" i="84"/>
  <c r="K7" i="84"/>
  <c r="K6" i="84"/>
  <c r="J27" i="83"/>
  <c r="J28" i="83" s="1"/>
  <c r="I27" i="83"/>
  <c r="K26" i="83"/>
  <c r="K25" i="83"/>
  <c r="K24" i="83"/>
  <c r="K23" i="83"/>
  <c r="K22" i="83"/>
  <c r="K21" i="83"/>
  <c r="K20" i="83"/>
  <c r="K19" i="83"/>
  <c r="K18" i="83"/>
  <c r="K17" i="83"/>
  <c r="K16" i="83"/>
  <c r="K15" i="83"/>
  <c r="K14" i="83"/>
  <c r="K13" i="83"/>
  <c r="K12" i="83"/>
  <c r="K11" i="83"/>
  <c r="K10" i="83"/>
  <c r="K9" i="83"/>
  <c r="K8" i="83"/>
  <c r="K7" i="83"/>
  <c r="K6" i="83"/>
  <c r="J27" i="82"/>
  <c r="J28" i="82" s="1"/>
  <c r="I27" i="82"/>
  <c r="I28" i="82" s="1"/>
  <c r="K26" i="82"/>
  <c r="K25" i="82"/>
  <c r="K24" i="82"/>
  <c r="K23" i="82"/>
  <c r="K22" i="82"/>
  <c r="K21" i="82"/>
  <c r="K20" i="82"/>
  <c r="K19" i="82"/>
  <c r="K18" i="82"/>
  <c r="K17" i="82"/>
  <c r="K16" i="82"/>
  <c r="K15" i="82"/>
  <c r="K14" i="82"/>
  <c r="K13" i="82"/>
  <c r="K12" i="82"/>
  <c r="K11" i="82"/>
  <c r="K10" i="82"/>
  <c r="K9" i="82"/>
  <c r="K8" i="82"/>
  <c r="K7" i="82"/>
  <c r="K6" i="82"/>
  <c r="J27" i="81"/>
  <c r="J28" i="81" s="1"/>
  <c r="I27" i="81"/>
  <c r="I28" i="81" s="1"/>
  <c r="K26" i="81"/>
  <c r="K25" i="81"/>
  <c r="K24" i="81"/>
  <c r="K23" i="81"/>
  <c r="K22" i="81"/>
  <c r="K21" i="81"/>
  <c r="K20" i="81"/>
  <c r="K19" i="81"/>
  <c r="K18" i="81"/>
  <c r="K17" i="81"/>
  <c r="K16" i="81"/>
  <c r="K15" i="81"/>
  <c r="K14" i="81"/>
  <c r="K13" i="81"/>
  <c r="K12" i="81"/>
  <c r="K11" i="81"/>
  <c r="K10" i="81"/>
  <c r="K9" i="81"/>
  <c r="K8" i="81"/>
  <c r="K7" i="81"/>
  <c r="K6" i="81"/>
  <c r="J27" i="80"/>
  <c r="J28" i="80" s="1"/>
  <c r="I27" i="80"/>
  <c r="I28" i="80" s="1"/>
  <c r="K26" i="80"/>
  <c r="K25" i="80"/>
  <c r="K24" i="80"/>
  <c r="K23" i="80"/>
  <c r="K22" i="80"/>
  <c r="K21" i="80"/>
  <c r="K20" i="80"/>
  <c r="K19" i="80"/>
  <c r="K18" i="80"/>
  <c r="K17" i="80"/>
  <c r="K16" i="80"/>
  <c r="K15" i="80"/>
  <c r="K14" i="80"/>
  <c r="K13" i="80"/>
  <c r="K12" i="80"/>
  <c r="K11" i="80"/>
  <c r="K10" i="80"/>
  <c r="K9" i="80"/>
  <c r="K8" i="80"/>
  <c r="K7" i="80"/>
  <c r="K6" i="80"/>
  <c r="J27" i="79"/>
  <c r="J28" i="79" s="1"/>
  <c r="I27" i="79"/>
  <c r="K26" i="79"/>
  <c r="K25" i="79"/>
  <c r="K24" i="79"/>
  <c r="K23" i="79"/>
  <c r="K22" i="79"/>
  <c r="K21" i="79"/>
  <c r="K20" i="79"/>
  <c r="K19" i="79"/>
  <c r="K18" i="79"/>
  <c r="K17" i="79"/>
  <c r="K16" i="79"/>
  <c r="K15" i="79"/>
  <c r="K14" i="79"/>
  <c r="K13" i="79"/>
  <c r="K12" i="79"/>
  <c r="K11" i="79"/>
  <c r="K10" i="79"/>
  <c r="K9" i="79"/>
  <c r="K8" i="79"/>
  <c r="K7" i="79"/>
  <c r="K6" i="79"/>
  <c r="J27" i="78"/>
  <c r="J28" i="78" s="1"/>
  <c r="I27" i="78"/>
  <c r="I28" i="78" s="1"/>
  <c r="K26" i="78"/>
  <c r="K25" i="78"/>
  <c r="K24" i="78"/>
  <c r="K23" i="78"/>
  <c r="K22" i="78"/>
  <c r="K21" i="78"/>
  <c r="K20" i="78"/>
  <c r="K19" i="78"/>
  <c r="K18" i="78"/>
  <c r="K17" i="78"/>
  <c r="K16" i="78"/>
  <c r="K15" i="78"/>
  <c r="K14" i="78"/>
  <c r="K13" i="78"/>
  <c r="K12" i="78"/>
  <c r="K11" i="78"/>
  <c r="K10" i="78"/>
  <c r="K9" i="78"/>
  <c r="K8" i="78"/>
  <c r="K7" i="78"/>
  <c r="K6" i="78"/>
  <c r="J27" i="77"/>
  <c r="J28" i="77" s="1"/>
  <c r="I27" i="77"/>
  <c r="I28" i="77" s="1"/>
  <c r="K26" i="77"/>
  <c r="K25" i="77"/>
  <c r="K24" i="77"/>
  <c r="K23" i="77"/>
  <c r="K22" i="77"/>
  <c r="K21" i="77"/>
  <c r="K20" i="77"/>
  <c r="K19" i="77"/>
  <c r="K18" i="77"/>
  <c r="K17" i="77"/>
  <c r="K16" i="77"/>
  <c r="K15" i="77"/>
  <c r="K14" i="77"/>
  <c r="K13" i="77"/>
  <c r="K12" i="77"/>
  <c r="K11" i="77"/>
  <c r="K10" i="77"/>
  <c r="K9" i="77"/>
  <c r="K8" i="77"/>
  <c r="K7" i="77"/>
  <c r="K6" i="77"/>
  <c r="J27" i="76"/>
  <c r="J28" i="76" s="1"/>
  <c r="I27" i="76"/>
  <c r="K26" i="76"/>
  <c r="K25" i="76"/>
  <c r="K24" i="76"/>
  <c r="K23" i="76"/>
  <c r="K22" i="76"/>
  <c r="K21" i="76"/>
  <c r="K20" i="76"/>
  <c r="K19" i="76"/>
  <c r="K18" i="76"/>
  <c r="K17" i="76"/>
  <c r="K16" i="76"/>
  <c r="K15" i="76"/>
  <c r="K14" i="76"/>
  <c r="K13" i="76"/>
  <c r="K12" i="76"/>
  <c r="K11" i="76"/>
  <c r="K10" i="76"/>
  <c r="K9" i="76"/>
  <c r="K8" i="76"/>
  <c r="K7" i="76"/>
  <c r="K6" i="76"/>
  <c r="J27" i="75"/>
  <c r="J28" i="75" s="1"/>
  <c r="I27" i="75"/>
  <c r="I28" i="75" s="1"/>
  <c r="K26" i="75"/>
  <c r="K25" i="75"/>
  <c r="K24" i="75"/>
  <c r="K23" i="75"/>
  <c r="K22" i="75"/>
  <c r="K21" i="75"/>
  <c r="K20" i="75"/>
  <c r="K19" i="75"/>
  <c r="K18" i="75"/>
  <c r="K17" i="75"/>
  <c r="K16" i="75"/>
  <c r="K15" i="75"/>
  <c r="K14" i="75"/>
  <c r="K13" i="75"/>
  <c r="K12" i="75"/>
  <c r="K11" i="75"/>
  <c r="K10" i="75"/>
  <c r="K9" i="75"/>
  <c r="K8" i="75"/>
  <c r="K7" i="75"/>
  <c r="K6" i="75"/>
  <c r="J27" i="74"/>
  <c r="J28" i="74" s="1"/>
  <c r="I27" i="74"/>
  <c r="I28" i="74" s="1"/>
  <c r="K26" i="74"/>
  <c r="K25" i="74"/>
  <c r="K24" i="74"/>
  <c r="K23" i="74"/>
  <c r="K22" i="74"/>
  <c r="K21" i="74"/>
  <c r="K20" i="74"/>
  <c r="K19" i="74"/>
  <c r="K18" i="74"/>
  <c r="K17" i="74"/>
  <c r="K16" i="74"/>
  <c r="K15" i="74"/>
  <c r="K14" i="74"/>
  <c r="K13" i="74"/>
  <c r="K12" i="74"/>
  <c r="K11" i="74"/>
  <c r="K10" i="74"/>
  <c r="K9" i="74"/>
  <c r="K8" i="74"/>
  <c r="K7" i="74"/>
  <c r="K6" i="74"/>
  <c r="J27" i="73"/>
  <c r="J28" i="73" s="1"/>
  <c r="I27" i="73"/>
  <c r="I28" i="73" s="1"/>
  <c r="K26" i="73"/>
  <c r="K25" i="73"/>
  <c r="K24" i="73"/>
  <c r="K23" i="73"/>
  <c r="K22" i="73"/>
  <c r="K21" i="73"/>
  <c r="K20" i="73"/>
  <c r="K19" i="73"/>
  <c r="K18" i="73"/>
  <c r="K17" i="73"/>
  <c r="K16" i="73"/>
  <c r="K15" i="73"/>
  <c r="K14" i="73"/>
  <c r="K13" i="73"/>
  <c r="K12" i="73"/>
  <c r="K11" i="73"/>
  <c r="K10" i="73"/>
  <c r="K9" i="73"/>
  <c r="K8" i="73"/>
  <c r="K7" i="73"/>
  <c r="K6" i="73"/>
  <c r="J27" i="72"/>
  <c r="J28" i="72" s="1"/>
  <c r="I27" i="72"/>
  <c r="I28" i="72" s="1"/>
  <c r="K26" i="72"/>
  <c r="K25" i="72"/>
  <c r="K24" i="72"/>
  <c r="K23" i="72"/>
  <c r="K22" i="72"/>
  <c r="K21" i="72"/>
  <c r="K20" i="72"/>
  <c r="K19" i="72"/>
  <c r="K18" i="72"/>
  <c r="K17" i="72"/>
  <c r="K16" i="72"/>
  <c r="K15" i="72"/>
  <c r="K14" i="72"/>
  <c r="K13" i="72"/>
  <c r="K12" i="72"/>
  <c r="K11" i="72"/>
  <c r="K10" i="72"/>
  <c r="K9" i="72"/>
  <c r="K8" i="72"/>
  <c r="K7" i="72"/>
  <c r="K6" i="72"/>
  <c r="J27" i="71"/>
  <c r="J28" i="71" s="1"/>
  <c r="I27" i="71"/>
  <c r="I28" i="71" s="1"/>
  <c r="K26" i="71"/>
  <c r="K25" i="71"/>
  <c r="K24" i="71"/>
  <c r="K23" i="71"/>
  <c r="K22" i="71"/>
  <c r="K21" i="71"/>
  <c r="K20" i="71"/>
  <c r="K19" i="71"/>
  <c r="K18" i="71"/>
  <c r="K17" i="71"/>
  <c r="K16" i="71"/>
  <c r="K15" i="71"/>
  <c r="K14" i="71"/>
  <c r="K13" i="71"/>
  <c r="K12" i="71"/>
  <c r="K11" i="71"/>
  <c r="K10" i="71"/>
  <c r="K9" i="71"/>
  <c r="K8" i="71"/>
  <c r="K7" i="71"/>
  <c r="K6" i="71"/>
  <c r="J27" i="70"/>
  <c r="J28" i="70" s="1"/>
  <c r="I27" i="70"/>
  <c r="I28" i="70" s="1"/>
  <c r="K26" i="70"/>
  <c r="K25" i="70"/>
  <c r="K24" i="70"/>
  <c r="K23" i="70"/>
  <c r="K22" i="70"/>
  <c r="K21" i="70"/>
  <c r="K20" i="70"/>
  <c r="K19" i="70"/>
  <c r="K18" i="70"/>
  <c r="K17" i="70"/>
  <c r="K16" i="70"/>
  <c r="K15" i="70"/>
  <c r="K14" i="70"/>
  <c r="K13" i="70"/>
  <c r="K12" i="70"/>
  <c r="K11" i="70"/>
  <c r="K10" i="70"/>
  <c r="K9" i="70"/>
  <c r="K8" i="70"/>
  <c r="K7" i="70"/>
  <c r="K6" i="70"/>
  <c r="J27" i="69"/>
  <c r="J28" i="69" s="1"/>
  <c r="I27" i="69"/>
  <c r="I28" i="69" s="1"/>
  <c r="K26" i="69"/>
  <c r="K25" i="69"/>
  <c r="K24" i="69"/>
  <c r="K23" i="69"/>
  <c r="K22" i="69"/>
  <c r="K21" i="69"/>
  <c r="K20" i="69"/>
  <c r="K19" i="69"/>
  <c r="K18" i="69"/>
  <c r="K17" i="69"/>
  <c r="K16" i="69"/>
  <c r="K15" i="69"/>
  <c r="K14" i="69"/>
  <c r="K13" i="69"/>
  <c r="K12" i="69"/>
  <c r="K11" i="69"/>
  <c r="K10" i="69"/>
  <c r="K9" i="69"/>
  <c r="K8" i="69"/>
  <c r="K7" i="69"/>
  <c r="K6" i="69"/>
  <c r="J27" i="68"/>
  <c r="J28" i="68" s="1"/>
  <c r="I27" i="68"/>
  <c r="K26" i="68"/>
  <c r="K25" i="68"/>
  <c r="K24" i="68"/>
  <c r="K23" i="68"/>
  <c r="K22" i="68"/>
  <c r="K21" i="68"/>
  <c r="K20" i="68"/>
  <c r="K19" i="68"/>
  <c r="K18" i="68"/>
  <c r="K17" i="68"/>
  <c r="K16" i="68"/>
  <c r="K15" i="68"/>
  <c r="K14" i="68"/>
  <c r="K13" i="68"/>
  <c r="K12" i="68"/>
  <c r="K11" i="68"/>
  <c r="K10" i="68"/>
  <c r="K9" i="68"/>
  <c r="K8" i="68"/>
  <c r="K7" i="68"/>
  <c r="K6" i="68"/>
  <c r="J27" i="67"/>
  <c r="J28" i="67" s="1"/>
  <c r="I27" i="67"/>
  <c r="I28" i="67" s="1"/>
  <c r="K26" i="67"/>
  <c r="K25" i="67"/>
  <c r="K24" i="67"/>
  <c r="K23" i="67"/>
  <c r="K22" i="67"/>
  <c r="K21" i="67"/>
  <c r="K20" i="67"/>
  <c r="K19" i="67"/>
  <c r="K18" i="67"/>
  <c r="K17" i="67"/>
  <c r="K16" i="67"/>
  <c r="K15" i="67"/>
  <c r="K14" i="67"/>
  <c r="K13" i="67"/>
  <c r="K12" i="67"/>
  <c r="K11" i="67"/>
  <c r="K10" i="67"/>
  <c r="K9" i="67"/>
  <c r="K8" i="67"/>
  <c r="K7" i="67"/>
  <c r="K6" i="67"/>
  <c r="J27" i="66"/>
  <c r="J28" i="66" s="1"/>
  <c r="I27" i="66"/>
  <c r="K26" i="66"/>
  <c r="K25" i="66"/>
  <c r="K24" i="66"/>
  <c r="K23" i="66"/>
  <c r="K22" i="66"/>
  <c r="K21" i="66"/>
  <c r="K20" i="66"/>
  <c r="K19" i="66"/>
  <c r="K18" i="66"/>
  <c r="K17" i="66"/>
  <c r="K16" i="66"/>
  <c r="K15" i="66"/>
  <c r="K14" i="66"/>
  <c r="K13" i="66"/>
  <c r="K12" i="66"/>
  <c r="K11" i="66"/>
  <c r="K10" i="66"/>
  <c r="K9" i="66"/>
  <c r="K8" i="66"/>
  <c r="K7" i="66"/>
  <c r="K6" i="66"/>
  <c r="J27" i="65"/>
  <c r="J28" i="65" s="1"/>
  <c r="I27" i="65"/>
  <c r="I28" i="65" s="1"/>
  <c r="K26" i="65"/>
  <c r="K25" i="65"/>
  <c r="K24" i="65"/>
  <c r="K23" i="65"/>
  <c r="K22" i="65"/>
  <c r="K21" i="65"/>
  <c r="K20" i="65"/>
  <c r="K19" i="65"/>
  <c r="K18" i="65"/>
  <c r="K17" i="65"/>
  <c r="K16" i="65"/>
  <c r="K15" i="65"/>
  <c r="K14" i="65"/>
  <c r="K13" i="65"/>
  <c r="K12" i="65"/>
  <c r="K11" i="65"/>
  <c r="K10" i="65"/>
  <c r="K9" i="65"/>
  <c r="K8" i="65"/>
  <c r="K7" i="65"/>
  <c r="K6" i="65"/>
  <c r="J27" i="57"/>
  <c r="J28" i="57" s="1"/>
  <c r="I27" i="57"/>
  <c r="I28" i="57" s="1"/>
  <c r="K26" i="57"/>
  <c r="K25" i="57"/>
  <c r="K24" i="57"/>
  <c r="K23" i="57"/>
  <c r="K22" i="57"/>
  <c r="K21" i="57"/>
  <c r="K20" i="57"/>
  <c r="K19" i="57"/>
  <c r="K18" i="57"/>
  <c r="K17" i="57"/>
  <c r="K16" i="57"/>
  <c r="K15" i="57"/>
  <c r="K14" i="57"/>
  <c r="K13" i="57"/>
  <c r="K12" i="57"/>
  <c r="K11" i="57"/>
  <c r="K10" i="57"/>
  <c r="K9" i="57"/>
  <c r="K8" i="57"/>
  <c r="K7" i="57"/>
  <c r="K6" i="57"/>
  <c r="J27" i="56"/>
  <c r="J28" i="56" s="1"/>
  <c r="I27" i="56"/>
  <c r="I28" i="56" s="1"/>
  <c r="K26" i="56"/>
  <c r="K25" i="56"/>
  <c r="K24" i="56"/>
  <c r="K23" i="56"/>
  <c r="K22" i="56"/>
  <c r="K21" i="56"/>
  <c r="K20" i="56"/>
  <c r="K19" i="56"/>
  <c r="K18" i="56"/>
  <c r="K17" i="56"/>
  <c r="K16" i="56"/>
  <c r="K15" i="56"/>
  <c r="K14" i="56"/>
  <c r="K13" i="56"/>
  <c r="K12" i="56"/>
  <c r="K11" i="56"/>
  <c r="K10" i="56"/>
  <c r="K9" i="56"/>
  <c r="K8" i="56"/>
  <c r="K7" i="56"/>
  <c r="K6" i="56"/>
  <c r="J27" i="55"/>
  <c r="J28" i="55" s="1"/>
  <c r="I27" i="55"/>
  <c r="I28" i="55" s="1"/>
  <c r="K26" i="55"/>
  <c r="K25" i="55"/>
  <c r="K24" i="55"/>
  <c r="K23" i="55"/>
  <c r="K22" i="55"/>
  <c r="K21" i="55"/>
  <c r="K20" i="55"/>
  <c r="K19" i="55"/>
  <c r="K18" i="55"/>
  <c r="K17" i="55"/>
  <c r="K16" i="55"/>
  <c r="K15" i="55"/>
  <c r="K14" i="55"/>
  <c r="K13" i="55"/>
  <c r="K12" i="55"/>
  <c r="K11" i="55"/>
  <c r="K10" i="55"/>
  <c r="K9" i="55"/>
  <c r="K8" i="55"/>
  <c r="K7" i="55"/>
  <c r="K6" i="55"/>
  <c r="J28" i="54"/>
  <c r="J29" i="54" s="1"/>
  <c r="I28" i="54"/>
  <c r="I29" i="54" s="1"/>
  <c r="K27" i="54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K10" i="54"/>
  <c r="K9" i="54"/>
  <c r="K8" i="54"/>
  <c r="K7" i="54"/>
  <c r="J28" i="53"/>
  <c r="J29" i="53" s="1"/>
  <c r="I28" i="53"/>
  <c r="I29" i="53" s="1"/>
  <c r="J28" i="52"/>
  <c r="J29" i="52" s="1"/>
  <c r="I28" i="52"/>
  <c r="I29" i="52" s="1"/>
  <c r="J29" i="51"/>
  <c r="K29" i="51" s="1"/>
  <c r="J28" i="51"/>
  <c r="K28" i="51" s="1"/>
  <c r="I28" i="51"/>
  <c r="I29" i="51" s="1"/>
  <c r="J28" i="50"/>
  <c r="J29" i="50" s="1"/>
  <c r="I28" i="50"/>
  <c r="I29" i="50" s="1"/>
  <c r="J29" i="49"/>
  <c r="J28" i="49"/>
  <c r="I28" i="49"/>
  <c r="I29" i="49" s="1"/>
  <c r="J28" i="48"/>
  <c r="J29" i="48" s="1"/>
  <c r="I28" i="48"/>
  <c r="I29" i="48" s="1"/>
  <c r="J28" i="47"/>
  <c r="J29" i="47" s="1"/>
  <c r="I28" i="47"/>
  <c r="I29" i="47" s="1"/>
  <c r="J28" i="46"/>
  <c r="J29" i="46" s="1"/>
  <c r="I28" i="46"/>
  <c r="I29" i="46" s="1"/>
  <c r="J28" i="45"/>
  <c r="J29" i="45" s="1"/>
  <c r="I28" i="45"/>
  <c r="I29" i="45" s="1"/>
  <c r="J29" i="44"/>
  <c r="K28" i="44"/>
  <c r="J28" i="44"/>
  <c r="I28" i="44"/>
  <c r="I29" i="44" s="1"/>
  <c r="J28" i="43"/>
  <c r="J29" i="43" s="1"/>
  <c r="K29" i="43" s="1"/>
  <c r="I28" i="43"/>
  <c r="I29" i="43" s="1"/>
  <c r="J29" i="42"/>
  <c r="J28" i="42"/>
  <c r="I28" i="42"/>
  <c r="I29" i="42" s="1"/>
  <c r="J28" i="41"/>
  <c r="K28" i="41" s="1"/>
  <c r="I28" i="41"/>
  <c r="I29" i="41" s="1"/>
  <c r="J29" i="40"/>
  <c r="J28" i="40"/>
  <c r="I28" i="40"/>
  <c r="I29" i="40" s="1"/>
  <c r="J29" i="39"/>
  <c r="J28" i="39"/>
  <c r="K28" i="39" s="1"/>
  <c r="I28" i="39"/>
  <c r="I29" i="39" s="1"/>
  <c r="J29" i="38"/>
  <c r="J28" i="38"/>
  <c r="I28" i="38"/>
  <c r="I29" i="38" s="1"/>
  <c r="I30" i="37"/>
  <c r="J29" i="37"/>
  <c r="J30" i="37" s="1"/>
  <c r="I29" i="37"/>
  <c r="M27" i="36"/>
  <c r="N27" i="36" s="1"/>
  <c r="L27" i="36"/>
  <c r="L28" i="36" s="1"/>
  <c r="I28" i="35"/>
  <c r="K27" i="35"/>
  <c r="J27" i="35"/>
  <c r="J28" i="35" s="1"/>
  <c r="I27" i="35"/>
  <c r="J27" i="34"/>
  <c r="J28" i="34" s="1"/>
  <c r="I27" i="34"/>
  <c r="I28" i="34" s="1"/>
  <c r="K30" i="33"/>
  <c r="J30" i="33"/>
  <c r="J31" i="33" s="1"/>
  <c r="I30" i="33"/>
  <c r="I31" i="33" s="1"/>
  <c r="J27" i="3"/>
  <c r="J28" i="3" s="1"/>
  <c r="I27" i="3"/>
  <c r="I28" i="3" s="1"/>
  <c r="I27" i="2"/>
  <c r="J26" i="2"/>
  <c r="J27" i="2" s="1"/>
  <c r="K27" i="2" s="1"/>
  <c r="I26" i="2"/>
  <c r="J27" i="30"/>
  <c r="J28" i="30" s="1"/>
  <c r="I27" i="30"/>
  <c r="I28" i="30" s="1"/>
  <c r="I27" i="29"/>
  <c r="I28" i="29" s="1"/>
  <c r="J28" i="29"/>
  <c r="J27" i="29"/>
  <c r="J28" i="28"/>
  <c r="J27" i="28"/>
  <c r="I27" i="28"/>
  <c r="I28" i="28" s="1"/>
  <c r="J27" i="27"/>
  <c r="J28" i="27" s="1"/>
  <c r="I27" i="27"/>
  <c r="I28" i="27" s="1"/>
  <c r="J28" i="58"/>
  <c r="J27" i="58"/>
  <c r="I27" i="58"/>
  <c r="I28" i="58" s="1"/>
  <c r="J27" i="24"/>
  <c r="K27" i="24" s="1"/>
  <c r="I27" i="24"/>
  <c r="I28" i="24" s="1"/>
  <c r="I28" i="23"/>
  <c r="J27" i="23"/>
  <c r="J28" i="23" s="1"/>
  <c r="K28" i="23" s="1"/>
  <c r="I27" i="23"/>
  <c r="J27" i="22"/>
  <c r="J28" i="22" s="1"/>
  <c r="I27" i="22"/>
  <c r="I28" i="22" s="1"/>
  <c r="J27" i="21"/>
  <c r="J28" i="21" s="1"/>
  <c r="I27" i="21"/>
  <c r="I28" i="21" s="1"/>
  <c r="J28" i="20"/>
  <c r="J27" i="20"/>
  <c r="I27" i="20"/>
  <c r="I28" i="20" s="1"/>
  <c r="J27" i="19"/>
  <c r="J28" i="19" s="1"/>
  <c r="I27" i="19"/>
  <c r="I28" i="19" s="1"/>
  <c r="J28" i="18"/>
  <c r="J27" i="18"/>
  <c r="I27" i="18"/>
  <c r="I28" i="18" s="1"/>
  <c r="J28" i="17"/>
  <c r="J27" i="17"/>
  <c r="K27" i="17" s="1"/>
  <c r="I27" i="17"/>
  <c r="I28" i="17" s="1"/>
  <c r="I28" i="16"/>
  <c r="J27" i="16"/>
  <c r="J28" i="16" s="1"/>
  <c r="K28" i="16" s="1"/>
  <c r="I27" i="16"/>
  <c r="J27" i="15"/>
  <c r="J28" i="15" s="1"/>
  <c r="I27" i="15"/>
  <c r="I28" i="15" s="1"/>
  <c r="J28" i="14"/>
  <c r="K27" i="14"/>
  <c r="J27" i="14"/>
  <c r="I27" i="14"/>
  <c r="I28" i="14" s="1"/>
  <c r="J27" i="13"/>
  <c r="J28" i="13" s="1"/>
  <c r="I27" i="13"/>
  <c r="I28" i="13" s="1"/>
  <c r="J28" i="12"/>
  <c r="J27" i="12"/>
  <c r="I27" i="12"/>
  <c r="I28" i="12" s="1"/>
  <c r="J26" i="64"/>
  <c r="J27" i="64" s="1"/>
  <c r="I26" i="64"/>
  <c r="I27" i="64" s="1"/>
  <c r="J28" i="10"/>
  <c r="J27" i="10"/>
  <c r="I27" i="10"/>
  <c r="I28" i="10" s="1"/>
  <c r="J28" i="9"/>
  <c r="J27" i="9"/>
  <c r="K27" i="9" s="1"/>
  <c r="I27" i="9"/>
  <c r="I28" i="9" s="1"/>
  <c r="J28" i="8"/>
  <c r="J27" i="8"/>
  <c r="I27" i="8"/>
  <c r="I28" i="8" s="1"/>
  <c r="J27" i="7"/>
  <c r="J28" i="7" s="1"/>
  <c r="I27" i="7"/>
  <c r="I28" i="7" s="1"/>
  <c r="J27" i="6"/>
  <c r="J28" i="6" s="1"/>
  <c r="I27" i="6"/>
  <c r="I28" i="6" s="1"/>
  <c r="J27" i="5"/>
  <c r="J28" i="5" s="1"/>
  <c r="I27" i="5"/>
  <c r="I28" i="5" s="1"/>
  <c r="I27" i="63"/>
  <c r="I28" i="63" s="1"/>
  <c r="J28" i="63"/>
  <c r="J27" i="63"/>
  <c r="K26" i="63"/>
  <c r="J27" i="62"/>
  <c r="J28" i="62" s="1"/>
  <c r="I27" i="62"/>
  <c r="I28" i="62" s="1"/>
  <c r="K28" i="13" l="1"/>
  <c r="K28" i="27"/>
  <c r="K27" i="10"/>
  <c r="K27" i="16"/>
  <c r="K27" i="23"/>
  <c r="K26" i="2"/>
  <c r="K28" i="40"/>
  <c r="K28" i="10"/>
  <c r="K27" i="13"/>
  <c r="K27" i="27"/>
  <c r="M28" i="36"/>
  <c r="N28" i="36" s="1"/>
  <c r="K28" i="43"/>
  <c r="K29" i="44"/>
  <c r="K28" i="15"/>
  <c r="K29" i="45"/>
  <c r="K28" i="14"/>
  <c r="K27" i="15"/>
  <c r="J28" i="24"/>
  <c r="K28" i="24" s="1"/>
  <c r="K30" i="37"/>
  <c r="J29" i="41"/>
  <c r="K29" i="41" s="1"/>
  <c r="K28" i="45"/>
  <c r="K28" i="125"/>
  <c r="K28" i="35"/>
  <c r="K29" i="37"/>
  <c r="K29" i="40"/>
  <c r="K28" i="9"/>
  <c r="K28" i="17"/>
  <c r="K31" i="33"/>
  <c r="K29" i="39"/>
  <c r="J28" i="127"/>
  <c r="K28" i="127" s="1"/>
  <c r="J28" i="126"/>
  <c r="K28" i="126" s="1"/>
  <c r="K27" i="125"/>
  <c r="K27" i="124"/>
  <c r="I28" i="124"/>
  <c r="K28" i="124" s="1"/>
  <c r="K28" i="123"/>
  <c r="K27" i="123"/>
  <c r="K27" i="122"/>
  <c r="I28" i="122"/>
  <c r="K28" i="122" s="1"/>
  <c r="K28" i="119"/>
  <c r="K27" i="119"/>
  <c r="K27" i="118"/>
  <c r="I28" i="118"/>
  <c r="K28" i="118" s="1"/>
  <c r="K27" i="117"/>
  <c r="K28" i="117"/>
  <c r="K27" i="116"/>
  <c r="K28" i="116"/>
  <c r="K28" i="114"/>
  <c r="K27" i="114"/>
  <c r="I28" i="113"/>
  <c r="K28" i="113" s="1"/>
  <c r="K27" i="112"/>
  <c r="K27" i="110"/>
  <c r="K28" i="110"/>
  <c r="K28" i="109"/>
  <c r="K27" i="109"/>
  <c r="K27" i="108"/>
  <c r="K28" i="108"/>
  <c r="K28" i="107"/>
  <c r="K27" i="107"/>
  <c r="K27" i="106"/>
  <c r="K28" i="106"/>
  <c r="K27" i="105"/>
  <c r="I28" i="105"/>
  <c r="K28" i="105" s="1"/>
  <c r="K27" i="103"/>
  <c r="I28" i="103"/>
  <c r="K28" i="103" s="1"/>
  <c r="K27" i="101"/>
  <c r="K28" i="101"/>
  <c r="K27" i="100"/>
  <c r="K28" i="100"/>
  <c r="K27" i="98"/>
  <c r="I28" i="98"/>
  <c r="K28" i="98" s="1"/>
  <c r="K28" i="97"/>
  <c r="K27" i="97"/>
  <c r="K27" i="96"/>
  <c r="K28" i="96"/>
  <c r="K27" i="95"/>
  <c r="K28" i="95"/>
  <c r="K27" i="93"/>
  <c r="K27" i="92"/>
  <c r="I28" i="92"/>
  <c r="K28" i="92" s="1"/>
  <c r="K27" i="91"/>
  <c r="K28" i="91"/>
  <c r="K27" i="89"/>
  <c r="I28" i="89"/>
  <c r="K28" i="89" s="1"/>
  <c r="K27" i="88"/>
  <c r="K28" i="88"/>
  <c r="K27" i="87"/>
  <c r="I28" i="87"/>
  <c r="K28" i="87" s="1"/>
  <c r="K27" i="86"/>
  <c r="K28" i="86"/>
  <c r="K27" i="84"/>
  <c r="I28" i="84"/>
  <c r="K28" i="84" s="1"/>
  <c r="K27" i="83"/>
  <c r="I28" i="83"/>
  <c r="K28" i="83" s="1"/>
  <c r="K27" i="82"/>
  <c r="K28" i="82"/>
  <c r="K27" i="81"/>
  <c r="K28" i="81"/>
  <c r="K28" i="80"/>
  <c r="K27" i="80"/>
  <c r="K27" i="79"/>
  <c r="I28" i="79"/>
  <c r="K28" i="79" s="1"/>
  <c r="K27" i="78"/>
  <c r="K28" i="78"/>
  <c r="K27" i="77"/>
  <c r="K28" i="77"/>
  <c r="K27" i="76"/>
  <c r="I28" i="76"/>
  <c r="K28" i="76" s="1"/>
  <c r="K27" i="75"/>
  <c r="K28" i="75"/>
  <c r="K27" i="74"/>
  <c r="K28" i="74"/>
  <c r="K27" i="72"/>
  <c r="K28" i="72"/>
  <c r="K28" i="71"/>
  <c r="K28" i="70"/>
  <c r="K27" i="70"/>
  <c r="K27" i="69"/>
  <c r="K28" i="69"/>
  <c r="K27" i="68"/>
  <c r="I28" i="68"/>
  <c r="K28" i="68" s="1"/>
  <c r="K27" i="67"/>
  <c r="K28" i="67"/>
  <c r="K27" i="66"/>
  <c r="I28" i="66"/>
  <c r="K28" i="66" s="1"/>
  <c r="K28" i="65"/>
  <c r="K27" i="65"/>
  <c r="K28" i="57"/>
  <c r="K27" i="57"/>
  <c r="K27" i="55"/>
  <c r="K28" i="55"/>
  <c r="K28" i="54"/>
  <c r="K28" i="121"/>
  <c r="K27" i="121"/>
  <c r="K28" i="120"/>
  <c r="K27" i="120"/>
  <c r="K28" i="115"/>
  <c r="K27" i="115"/>
  <c r="K28" i="112"/>
  <c r="K28" i="111"/>
  <c r="K27" i="111"/>
  <c r="K28" i="104"/>
  <c r="K27" i="104"/>
  <c r="K28" i="102"/>
  <c r="K27" i="102"/>
  <c r="K28" i="99"/>
  <c r="K27" i="99"/>
  <c r="K28" i="94"/>
  <c r="K27" i="94"/>
  <c r="K28" i="93"/>
  <c r="K28" i="90"/>
  <c r="K27" i="90"/>
  <c r="K28" i="85"/>
  <c r="K27" i="85"/>
  <c r="K28" i="73"/>
  <c r="K27" i="73"/>
  <c r="K27" i="71"/>
  <c r="K28" i="56"/>
  <c r="K27" i="56"/>
  <c r="K29" i="54"/>
  <c r="K29" i="53"/>
  <c r="K28" i="53"/>
  <c r="K29" i="52"/>
  <c r="K28" i="52"/>
  <c r="K29" i="50"/>
  <c r="K28" i="50"/>
  <c r="K29" i="49"/>
  <c r="K28" i="49"/>
  <c r="K29" i="48"/>
  <c r="K28" i="48"/>
  <c r="K29" i="47"/>
  <c r="K28" i="47"/>
  <c r="K29" i="46"/>
  <c r="K28" i="46"/>
  <c r="K29" i="42"/>
  <c r="K28" i="42"/>
  <c r="K29" i="38"/>
  <c r="K28" i="38"/>
  <c r="K28" i="34"/>
  <c r="K27" i="34"/>
  <c r="K28" i="3"/>
  <c r="K27" i="3"/>
  <c r="K28" i="30"/>
  <c r="K27" i="30"/>
  <c r="K28" i="29"/>
  <c r="K27" i="29"/>
  <c r="K28" i="28"/>
  <c r="K27" i="28"/>
  <c r="K28" i="58"/>
  <c r="K27" i="58"/>
  <c r="K28" i="22"/>
  <c r="K27" i="22"/>
  <c r="K28" i="21"/>
  <c r="K27" i="21"/>
  <c r="K28" i="20"/>
  <c r="K27" i="20"/>
  <c r="K28" i="19"/>
  <c r="K27" i="19"/>
  <c r="K28" i="18"/>
  <c r="K27" i="18"/>
  <c r="K28" i="12"/>
  <c r="K27" i="12"/>
  <c r="K27" i="64"/>
  <c r="K26" i="64"/>
  <c r="K28" i="8"/>
  <c r="K27" i="8"/>
  <c r="K28" i="7"/>
  <c r="K27" i="7"/>
  <c r="K28" i="6"/>
  <c r="K27" i="6"/>
  <c r="K28" i="5"/>
  <c r="K27" i="5"/>
  <c r="K28" i="63"/>
  <c r="K27" i="63"/>
  <c r="K27" i="62"/>
  <c r="K28" i="62"/>
  <c r="G129" i="1" l="1"/>
  <c r="H129" i="1"/>
  <c r="F129" i="1"/>
  <c r="K27" i="53"/>
  <c r="K26" i="53"/>
  <c r="K25" i="53"/>
  <c r="K24" i="53"/>
  <c r="K23" i="53"/>
  <c r="K22" i="53"/>
  <c r="K21" i="53"/>
  <c r="K20" i="53"/>
  <c r="K19" i="53"/>
  <c r="K18" i="53"/>
  <c r="K17" i="53"/>
  <c r="K16" i="53"/>
  <c r="K15" i="53"/>
  <c r="K14" i="53"/>
  <c r="K13" i="53"/>
  <c r="K12" i="53"/>
  <c r="K11" i="53"/>
  <c r="K10" i="53"/>
  <c r="K9" i="53"/>
  <c r="K8" i="53"/>
  <c r="K7" i="53"/>
  <c r="K27" i="52"/>
  <c r="K26" i="52"/>
  <c r="K25" i="52"/>
  <c r="K24" i="52"/>
  <c r="K23" i="52"/>
  <c r="K22" i="52"/>
  <c r="K21" i="52"/>
  <c r="K20" i="52"/>
  <c r="K19" i="52"/>
  <c r="K18" i="52"/>
  <c r="K17" i="52"/>
  <c r="K16" i="52"/>
  <c r="K15" i="52"/>
  <c r="K14" i="52"/>
  <c r="K13" i="52"/>
  <c r="K12" i="52"/>
  <c r="K11" i="52"/>
  <c r="K10" i="52"/>
  <c r="K9" i="52"/>
  <c r="K8" i="52"/>
  <c r="K7" i="52"/>
  <c r="K27" i="51"/>
  <c r="K26" i="51"/>
  <c r="K25" i="51"/>
  <c r="K24" i="51"/>
  <c r="K23" i="51"/>
  <c r="K22" i="51"/>
  <c r="K21" i="51"/>
  <c r="K20" i="51"/>
  <c r="K19" i="51"/>
  <c r="K18" i="51"/>
  <c r="K17" i="51"/>
  <c r="K16" i="51"/>
  <c r="K15" i="51"/>
  <c r="K14" i="51"/>
  <c r="K13" i="51"/>
  <c r="K12" i="51"/>
  <c r="K11" i="51"/>
  <c r="K10" i="51"/>
  <c r="K9" i="51"/>
  <c r="K8" i="51"/>
  <c r="K7" i="51"/>
  <c r="K27" i="50"/>
  <c r="K26" i="50"/>
  <c r="K25" i="50"/>
  <c r="K24" i="50"/>
  <c r="K23" i="50"/>
  <c r="K22" i="50"/>
  <c r="K21" i="50"/>
  <c r="K20" i="50"/>
  <c r="K19" i="50"/>
  <c r="K18" i="50"/>
  <c r="K17" i="50"/>
  <c r="K16" i="50"/>
  <c r="K15" i="50"/>
  <c r="K14" i="50"/>
  <c r="K13" i="50"/>
  <c r="K12" i="50"/>
  <c r="K11" i="50"/>
  <c r="K10" i="50"/>
  <c r="K9" i="50"/>
  <c r="K8" i="50"/>
  <c r="K7" i="50"/>
  <c r="K27" i="49"/>
  <c r="K26" i="49"/>
  <c r="K25" i="49"/>
  <c r="K24" i="49"/>
  <c r="K23" i="49"/>
  <c r="K22" i="49"/>
  <c r="K21" i="49"/>
  <c r="K20" i="49"/>
  <c r="K19" i="49"/>
  <c r="K18" i="49"/>
  <c r="K17" i="49"/>
  <c r="K16" i="49"/>
  <c r="K15" i="49"/>
  <c r="K14" i="49"/>
  <c r="K13" i="49"/>
  <c r="K12" i="49"/>
  <c r="K11" i="49"/>
  <c r="K10" i="49"/>
  <c r="K9" i="49"/>
  <c r="K8" i="49"/>
  <c r="K7" i="49"/>
  <c r="K27" i="48"/>
  <c r="K26" i="48"/>
  <c r="K25" i="48"/>
  <c r="K24" i="48"/>
  <c r="K23" i="48"/>
  <c r="K22" i="48"/>
  <c r="K21" i="48"/>
  <c r="K20" i="48"/>
  <c r="K19" i="48"/>
  <c r="K18" i="48"/>
  <c r="K17" i="48"/>
  <c r="K16" i="48"/>
  <c r="K15" i="48"/>
  <c r="K14" i="48"/>
  <c r="K13" i="48"/>
  <c r="K12" i="48"/>
  <c r="K11" i="48"/>
  <c r="K10" i="48"/>
  <c r="K9" i="48"/>
  <c r="K8" i="48"/>
  <c r="K7" i="48"/>
  <c r="K27" i="47"/>
  <c r="K26" i="47"/>
  <c r="K25" i="47"/>
  <c r="K24" i="47"/>
  <c r="K23" i="47"/>
  <c r="K22" i="47"/>
  <c r="K21" i="47"/>
  <c r="K20" i="47"/>
  <c r="K19" i="47"/>
  <c r="K18" i="47"/>
  <c r="K17" i="47"/>
  <c r="K16" i="47"/>
  <c r="K15" i="47"/>
  <c r="K14" i="47"/>
  <c r="K13" i="47"/>
  <c r="K12" i="47"/>
  <c r="K11" i="47"/>
  <c r="K10" i="47"/>
  <c r="K9" i="47"/>
  <c r="K8" i="47"/>
  <c r="K7" i="47"/>
  <c r="K27" i="46"/>
  <c r="K26" i="46"/>
  <c r="K25" i="46"/>
  <c r="K24" i="46"/>
  <c r="K23" i="46"/>
  <c r="K22" i="46"/>
  <c r="K21" i="46"/>
  <c r="K20" i="46"/>
  <c r="K19" i="46"/>
  <c r="K18" i="46"/>
  <c r="K17" i="46"/>
  <c r="K16" i="46"/>
  <c r="K15" i="46"/>
  <c r="K14" i="46"/>
  <c r="K13" i="46"/>
  <c r="K12" i="46"/>
  <c r="K11" i="46"/>
  <c r="K10" i="46"/>
  <c r="K9" i="46"/>
  <c r="K8" i="46"/>
  <c r="K7" i="46"/>
  <c r="K15" i="3"/>
  <c r="K27" i="45"/>
  <c r="K26" i="45"/>
  <c r="K25" i="45"/>
  <c r="K24" i="45"/>
  <c r="K23" i="45"/>
  <c r="K22" i="45"/>
  <c r="K21" i="45"/>
  <c r="K20" i="45"/>
  <c r="K19" i="45"/>
  <c r="K18" i="45"/>
  <c r="K17" i="45"/>
  <c r="K16" i="45"/>
  <c r="K15" i="45"/>
  <c r="K14" i="45"/>
  <c r="K13" i="45"/>
  <c r="K12" i="45"/>
  <c r="K11" i="45"/>
  <c r="K10" i="45"/>
  <c r="K9" i="45"/>
  <c r="K8" i="45"/>
  <c r="K7" i="45"/>
  <c r="K27" i="44"/>
  <c r="K26" i="44"/>
  <c r="K25" i="44"/>
  <c r="K24" i="44"/>
  <c r="K23" i="44"/>
  <c r="K22" i="44"/>
  <c r="K21" i="44"/>
  <c r="K20" i="44"/>
  <c r="K19" i="44"/>
  <c r="K18" i="44"/>
  <c r="K17" i="44"/>
  <c r="K16" i="44"/>
  <c r="K15" i="44"/>
  <c r="K14" i="44"/>
  <c r="K13" i="44"/>
  <c r="K12" i="44"/>
  <c r="K11" i="44"/>
  <c r="K10" i="44"/>
  <c r="K9" i="44"/>
  <c r="K8" i="44"/>
  <c r="K7" i="44"/>
  <c r="K27" i="43"/>
  <c r="K26" i="43"/>
  <c r="K25" i="43"/>
  <c r="K24" i="43"/>
  <c r="K23" i="43"/>
  <c r="K22" i="43"/>
  <c r="K21" i="43"/>
  <c r="K20" i="43"/>
  <c r="K19" i="43"/>
  <c r="K18" i="43"/>
  <c r="K17" i="43"/>
  <c r="K16" i="43"/>
  <c r="K15" i="43"/>
  <c r="K14" i="43"/>
  <c r="K13" i="43"/>
  <c r="K12" i="43"/>
  <c r="K11" i="43"/>
  <c r="K10" i="43"/>
  <c r="K9" i="43"/>
  <c r="K8" i="43"/>
  <c r="K7" i="43"/>
  <c r="K27" i="42"/>
  <c r="K26" i="42"/>
  <c r="K25" i="42"/>
  <c r="K24" i="42"/>
  <c r="K23" i="42"/>
  <c r="K22" i="42"/>
  <c r="K21" i="42"/>
  <c r="K20" i="42"/>
  <c r="K19" i="42"/>
  <c r="K18" i="42"/>
  <c r="K17" i="42"/>
  <c r="K16" i="42"/>
  <c r="K15" i="42"/>
  <c r="K14" i="42"/>
  <c r="K13" i="42"/>
  <c r="K12" i="42"/>
  <c r="K11" i="42"/>
  <c r="K10" i="42"/>
  <c r="K9" i="42"/>
  <c r="K8" i="42"/>
  <c r="K7" i="42"/>
  <c r="K27" i="41"/>
  <c r="K26" i="41"/>
  <c r="K25" i="41"/>
  <c r="K24" i="41"/>
  <c r="K23" i="41"/>
  <c r="K22" i="41"/>
  <c r="K21" i="41"/>
  <c r="K20" i="41"/>
  <c r="K19" i="41"/>
  <c r="K18" i="41"/>
  <c r="K17" i="41"/>
  <c r="K16" i="41"/>
  <c r="K15" i="41"/>
  <c r="K14" i="41"/>
  <c r="K13" i="41"/>
  <c r="K12" i="41"/>
  <c r="K11" i="41"/>
  <c r="K10" i="41"/>
  <c r="K9" i="41"/>
  <c r="K8" i="41"/>
  <c r="K7" i="41"/>
  <c r="K27" i="40"/>
  <c r="K26" i="40"/>
  <c r="K25" i="40"/>
  <c r="K24" i="40"/>
  <c r="K23" i="40"/>
  <c r="K22" i="40"/>
  <c r="K21" i="40"/>
  <c r="K20" i="40"/>
  <c r="K19" i="40"/>
  <c r="K18" i="40"/>
  <c r="K17" i="40"/>
  <c r="K16" i="40"/>
  <c r="K15" i="40"/>
  <c r="K14" i="40"/>
  <c r="K13" i="40"/>
  <c r="K12" i="40"/>
  <c r="K11" i="40"/>
  <c r="K10" i="40"/>
  <c r="K9" i="40"/>
  <c r="K8" i="40"/>
  <c r="K7" i="40"/>
  <c r="K27" i="39"/>
  <c r="K26" i="39"/>
  <c r="K25" i="39"/>
  <c r="K24" i="39"/>
  <c r="K23" i="39"/>
  <c r="K22" i="39"/>
  <c r="K21" i="39"/>
  <c r="K20" i="39"/>
  <c r="K19" i="39"/>
  <c r="K18" i="39"/>
  <c r="K17" i="39"/>
  <c r="K16" i="39"/>
  <c r="K15" i="39"/>
  <c r="K14" i="39"/>
  <c r="K13" i="39"/>
  <c r="K12" i="39"/>
  <c r="K11" i="39"/>
  <c r="K10" i="39"/>
  <c r="K9" i="39"/>
  <c r="K8" i="39"/>
  <c r="K7" i="39"/>
  <c r="K27" i="38"/>
  <c r="K26" i="38"/>
  <c r="K25" i="38"/>
  <c r="K24" i="38"/>
  <c r="K23" i="38"/>
  <c r="K22" i="38"/>
  <c r="K21" i="38"/>
  <c r="K20" i="38"/>
  <c r="K19" i="38"/>
  <c r="K18" i="38"/>
  <c r="K17" i="38"/>
  <c r="K16" i="38"/>
  <c r="K15" i="38"/>
  <c r="K14" i="38"/>
  <c r="K13" i="38"/>
  <c r="K12" i="38"/>
  <c r="K11" i="38"/>
  <c r="K10" i="38"/>
  <c r="K9" i="38"/>
  <c r="K8" i="38"/>
  <c r="K7" i="38"/>
  <c r="J10" i="1"/>
  <c r="J9" i="1"/>
  <c r="D3" i="1" l="1"/>
  <c r="K7" i="1"/>
  <c r="E5" i="60" l="1"/>
  <c r="F5" i="60"/>
  <c r="G5" i="60"/>
  <c r="H5" i="60"/>
  <c r="I5" i="60"/>
  <c r="J5" i="60"/>
  <c r="K5" i="60"/>
  <c r="L5" i="60"/>
  <c r="M5" i="60"/>
  <c r="N5" i="60"/>
  <c r="O5" i="60"/>
  <c r="P5" i="60"/>
  <c r="Q5" i="60"/>
  <c r="R5" i="60"/>
  <c r="S5" i="60"/>
  <c r="T5" i="60"/>
  <c r="U5" i="60"/>
  <c r="V5" i="60"/>
  <c r="W5" i="60"/>
  <c r="X5" i="60"/>
  <c r="D5" i="60"/>
  <c r="E4" i="60"/>
  <c r="F4" i="60"/>
  <c r="G4" i="60"/>
  <c r="H4" i="60"/>
  <c r="I4" i="60"/>
  <c r="J4" i="60"/>
  <c r="K4" i="60"/>
  <c r="L4" i="60"/>
  <c r="M4" i="60"/>
  <c r="N4" i="60"/>
  <c r="O4" i="60"/>
  <c r="P4" i="60"/>
  <c r="Q4" i="60"/>
  <c r="R4" i="60"/>
  <c r="S4" i="60"/>
  <c r="T4" i="60"/>
  <c r="U4" i="60"/>
  <c r="V4" i="60"/>
  <c r="W4" i="60"/>
  <c r="X4" i="60"/>
  <c r="D4" i="60"/>
  <c r="K6" i="62"/>
  <c r="K7" i="62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K22" i="62"/>
  <c r="K23" i="62"/>
  <c r="K24" i="62"/>
  <c r="K25" i="62"/>
  <c r="K26" i="62"/>
  <c r="K26" i="30"/>
  <c r="K25" i="30"/>
  <c r="K24" i="30"/>
  <c r="K23" i="30"/>
  <c r="K22" i="30"/>
  <c r="K21" i="30"/>
  <c r="K20" i="30"/>
  <c r="K19" i="30"/>
  <c r="K18" i="30"/>
  <c r="K17" i="30"/>
  <c r="K16" i="30"/>
  <c r="K15" i="30"/>
  <c r="K14" i="30"/>
  <c r="K13" i="30"/>
  <c r="K12" i="30"/>
  <c r="K11" i="30"/>
  <c r="K10" i="30"/>
  <c r="K9" i="30"/>
  <c r="K8" i="30"/>
  <c r="K7" i="30"/>
  <c r="K6" i="30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  <c r="K6" i="29"/>
  <c r="K26" i="28"/>
  <c r="K25" i="28"/>
  <c r="K24" i="28"/>
  <c r="K23" i="28"/>
  <c r="K22" i="28"/>
  <c r="K21" i="28"/>
  <c r="K20" i="28"/>
  <c r="K19" i="28"/>
  <c r="K18" i="28"/>
  <c r="K17" i="28"/>
  <c r="K16" i="28"/>
  <c r="K15" i="28"/>
  <c r="K14" i="28"/>
  <c r="K13" i="28"/>
  <c r="K12" i="28"/>
  <c r="K11" i="28"/>
  <c r="K10" i="28"/>
  <c r="K9" i="28"/>
  <c r="K8" i="28"/>
  <c r="K7" i="28"/>
  <c r="K6" i="28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K6" i="27"/>
  <c r="K26" i="58"/>
  <c r="K25" i="58"/>
  <c r="K24" i="58"/>
  <c r="K23" i="58"/>
  <c r="K22" i="58"/>
  <c r="K21" i="58"/>
  <c r="K20" i="58"/>
  <c r="K19" i="58"/>
  <c r="K18" i="58"/>
  <c r="K17" i="58"/>
  <c r="K16" i="58"/>
  <c r="K15" i="58"/>
  <c r="K14" i="58"/>
  <c r="K13" i="58"/>
  <c r="K12" i="58"/>
  <c r="K11" i="58"/>
  <c r="K10" i="58"/>
  <c r="K9" i="58"/>
  <c r="K8" i="58"/>
  <c r="K7" i="58"/>
  <c r="K6" i="58"/>
  <c r="K26" i="24"/>
  <c r="K25" i="24"/>
  <c r="K24" i="24"/>
  <c r="K23" i="24"/>
  <c r="K22" i="24"/>
  <c r="K21" i="24"/>
  <c r="K20" i="24"/>
  <c r="K19" i="24"/>
  <c r="K18" i="24"/>
  <c r="K17" i="24"/>
  <c r="K16" i="24"/>
  <c r="K15" i="24"/>
  <c r="K14" i="24"/>
  <c r="K13" i="24"/>
  <c r="K12" i="24"/>
  <c r="K11" i="24"/>
  <c r="K10" i="24"/>
  <c r="K9" i="24"/>
  <c r="K8" i="24"/>
  <c r="K7" i="24"/>
  <c r="K6" i="24"/>
  <c r="K26" i="23"/>
  <c r="K25" i="23"/>
  <c r="K24" i="23"/>
  <c r="K23" i="23"/>
  <c r="K22" i="23"/>
  <c r="K21" i="23"/>
  <c r="K20" i="23"/>
  <c r="K19" i="23"/>
  <c r="K18" i="23"/>
  <c r="K17" i="23"/>
  <c r="K16" i="23"/>
  <c r="K15" i="23"/>
  <c r="K14" i="23"/>
  <c r="K13" i="23"/>
  <c r="K12" i="23"/>
  <c r="K11" i="23"/>
  <c r="K10" i="23"/>
  <c r="K9" i="23"/>
  <c r="K8" i="23"/>
  <c r="K7" i="23"/>
  <c r="K6" i="23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9" i="22"/>
  <c r="K8" i="22"/>
  <c r="K7" i="22"/>
  <c r="K6" i="22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9" i="21"/>
  <c r="K8" i="21"/>
  <c r="K7" i="21"/>
  <c r="K6" i="21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K8" i="20"/>
  <c r="K7" i="20"/>
  <c r="K6" i="20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K6" i="19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K8" i="18"/>
  <c r="K7" i="18"/>
  <c r="K6" i="18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6" i="16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25" i="64"/>
  <c r="K24" i="64"/>
  <c r="K23" i="64"/>
  <c r="K22" i="64"/>
  <c r="K21" i="64"/>
  <c r="K20" i="64"/>
  <c r="K19" i="64"/>
  <c r="K18" i="64"/>
  <c r="K17" i="64"/>
  <c r="K16" i="64"/>
  <c r="K15" i="64"/>
  <c r="K14" i="64"/>
  <c r="K13" i="64"/>
  <c r="K12" i="64"/>
  <c r="K11" i="64"/>
  <c r="K10" i="64"/>
  <c r="K9" i="64"/>
  <c r="K8" i="64"/>
  <c r="K7" i="64"/>
  <c r="K6" i="64"/>
  <c r="K5" i="64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25" i="63"/>
  <c r="K24" i="63"/>
  <c r="K23" i="63"/>
  <c r="K22" i="63"/>
  <c r="K21" i="63"/>
  <c r="K20" i="63"/>
  <c r="K19" i="63"/>
  <c r="K18" i="63"/>
  <c r="K17" i="63"/>
  <c r="K16" i="63"/>
  <c r="K15" i="63"/>
  <c r="K14" i="63"/>
  <c r="K13" i="63"/>
  <c r="K12" i="63"/>
  <c r="K11" i="63"/>
  <c r="K10" i="63"/>
  <c r="K9" i="63"/>
  <c r="K8" i="63"/>
  <c r="K7" i="63"/>
  <c r="K6" i="63"/>
  <c r="K28" i="37" l="1"/>
  <c r="K27" i="37"/>
  <c r="K26" i="37"/>
  <c r="K25" i="37"/>
  <c r="K24" i="37"/>
  <c r="K23" i="37"/>
  <c r="K22" i="37"/>
  <c r="K21" i="37"/>
  <c r="K20" i="37"/>
  <c r="K19" i="37"/>
  <c r="K18" i="37"/>
  <c r="K17" i="37"/>
  <c r="K16" i="37"/>
  <c r="K15" i="37"/>
  <c r="K14" i="37"/>
  <c r="K13" i="37"/>
  <c r="K12" i="37"/>
  <c r="K11" i="37"/>
  <c r="K10" i="37"/>
  <c r="K9" i="37"/>
  <c r="K8" i="37"/>
  <c r="N26" i="36" l="1"/>
  <c r="N25" i="36"/>
  <c r="N24" i="36"/>
  <c r="N23" i="36"/>
  <c r="N22" i="36"/>
  <c r="N21" i="36"/>
  <c r="N20" i="36"/>
  <c r="N19" i="36"/>
  <c r="N18" i="36"/>
  <c r="N17" i="36"/>
  <c r="N16" i="36"/>
  <c r="N15" i="36"/>
  <c r="N14" i="36"/>
  <c r="N13" i="36"/>
  <c r="N12" i="36"/>
  <c r="N11" i="36"/>
  <c r="N10" i="36"/>
  <c r="N9" i="36"/>
  <c r="N8" i="36"/>
  <c r="N7" i="36"/>
  <c r="N6" i="36"/>
  <c r="K26" i="35"/>
  <c r="K25" i="35"/>
  <c r="K24" i="35"/>
  <c r="K23" i="35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K6" i="35"/>
  <c r="K26" i="34"/>
  <c r="K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K6" i="34"/>
  <c r="K29" i="33"/>
  <c r="K28" i="33"/>
  <c r="K27" i="33"/>
  <c r="K26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26" i="3"/>
  <c r="K25" i="3"/>
  <c r="K24" i="3"/>
  <c r="K23" i="3"/>
  <c r="K22" i="3"/>
  <c r="K21" i="3"/>
  <c r="K20" i="3"/>
  <c r="K19" i="3"/>
  <c r="K18" i="3"/>
  <c r="K17" i="3"/>
  <c r="K16" i="3"/>
  <c r="K14" i="3"/>
  <c r="K13" i="3"/>
  <c r="K12" i="3"/>
  <c r="K11" i="3"/>
  <c r="K10" i="3"/>
  <c r="K9" i="3"/>
  <c r="K8" i="3"/>
  <c r="K7" i="3"/>
  <c r="K6" i="3"/>
  <c r="M64" i="1" l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63" i="1"/>
  <c r="M9" i="1" l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22" i="1"/>
  <c r="J18" i="1"/>
  <c r="J16" i="1"/>
  <c r="J14" i="1"/>
  <c r="J62" i="1"/>
  <c r="J58" i="1"/>
  <c r="J54" i="1"/>
  <c r="J50" i="1"/>
  <c r="J46" i="1"/>
  <c r="J42" i="1"/>
  <c r="J38" i="1"/>
  <c r="J34" i="1"/>
  <c r="J30" i="1"/>
  <c r="J26" i="1"/>
  <c r="M62" i="1"/>
  <c r="M61" i="1"/>
  <c r="J61" i="1"/>
  <c r="M60" i="1"/>
  <c r="J60" i="1"/>
  <c r="M59" i="1"/>
  <c r="J59" i="1"/>
  <c r="M58" i="1"/>
  <c r="M57" i="1"/>
  <c r="J57" i="1"/>
  <c r="M56" i="1"/>
  <c r="J56" i="1"/>
  <c r="M55" i="1"/>
  <c r="J55" i="1"/>
  <c r="M54" i="1"/>
  <c r="M53" i="1"/>
  <c r="J53" i="1"/>
  <c r="M52" i="1"/>
  <c r="J52" i="1"/>
  <c r="M51" i="1"/>
  <c r="J51" i="1"/>
  <c r="M50" i="1"/>
  <c r="M49" i="1"/>
  <c r="J49" i="1"/>
  <c r="M48" i="1"/>
  <c r="J48" i="1"/>
  <c r="M47" i="1"/>
  <c r="J47" i="1"/>
  <c r="M46" i="1"/>
  <c r="M45" i="1"/>
  <c r="J45" i="1"/>
  <c r="M44" i="1"/>
  <c r="J44" i="1"/>
  <c r="M43" i="1"/>
  <c r="J43" i="1"/>
  <c r="M42" i="1"/>
  <c r="M41" i="1"/>
  <c r="J41" i="1"/>
  <c r="M40" i="1"/>
  <c r="J40" i="1"/>
  <c r="M39" i="1"/>
  <c r="J39" i="1"/>
  <c r="M38" i="1"/>
  <c r="M37" i="1"/>
  <c r="J37" i="1"/>
  <c r="M36" i="1"/>
  <c r="J36" i="1"/>
  <c r="M35" i="1"/>
  <c r="J35" i="1"/>
  <c r="M34" i="1"/>
  <c r="M33" i="1"/>
  <c r="J33" i="1"/>
  <c r="M32" i="1"/>
  <c r="J32" i="1"/>
  <c r="M31" i="1"/>
  <c r="J31" i="1"/>
  <c r="M30" i="1"/>
  <c r="M29" i="1"/>
  <c r="J29" i="1"/>
  <c r="M28" i="1"/>
  <c r="J28" i="1"/>
  <c r="M27" i="1"/>
  <c r="J27" i="1"/>
  <c r="M26" i="1"/>
  <c r="M25" i="1"/>
  <c r="J25" i="1"/>
  <c r="M24" i="1"/>
  <c r="J24" i="1"/>
  <c r="M23" i="1"/>
  <c r="J23" i="1"/>
  <c r="M22" i="1"/>
  <c r="M21" i="1"/>
  <c r="J21" i="1"/>
  <c r="M20" i="1"/>
  <c r="J20" i="1"/>
  <c r="M19" i="1"/>
  <c r="J19" i="1"/>
  <c r="M18" i="1"/>
  <c r="M17" i="1"/>
  <c r="J17" i="1"/>
  <c r="M16" i="1"/>
  <c r="M15" i="1"/>
  <c r="J15" i="1"/>
  <c r="M14" i="1"/>
  <c r="M13" i="1"/>
  <c r="J13" i="1"/>
  <c r="M12" i="1"/>
  <c r="J12" i="1"/>
  <c r="M11" i="1"/>
  <c r="J11" i="1"/>
  <c r="M10" i="1"/>
  <c r="B125" i="61" l="1"/>
  <c r="B126" i="61"/>
  <c r="B127" i="61"/>
  <c r="B128" i="61"/>
  <c r="B129" i="61"/>
  <c r="B135" i="60" l="1"/>
  <c r="B134" i="60"/>
  <c r="B133" i="60"/>
  <c r="B132" i="60"/>
  <c r="B131" i="60"/>
  <c r="B130" i="60"/>
  <c r="B129" i="60"/>
  <c r="B128" i="60"/>
  <c r="B127" i="60"/>
  <c r="B145" i="61"/>
  <c r="B144" i="61"/>
  <c r="B143" i="61"/>
  <c r="B142" i="61"/>
  <c r="B141" i="61"/>
  <c r="B140" i="61"/>
  <c r="B139" i="61"/>
  <c r="B138" i="61"/>
  <c r="B137" i="61"/>
  <c r="B136" i="61"/>
  <c r="B135" i="61"/>
  <c r="B134" i="61"/>
  <c r="B133" i="61"/>
  <c r="B132" i="61"/>
  <c r="B131" i="61"/>
  <c r="B130" i="61"/>
  <c r="D127" i="60" l="1"/>
  <c r="E130" i="1" l="1"/>
  <c r="H130" i="1" l="1"/>
  <c r="H131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X3" i="61"/>
  <c r="W3" i="61"/>
  <c r="V3" i="61"/>
  <c r="U3" i="61"/>
  <c r="T3" i="61"/>
  <c r="S3" i="61"/>
  <c r="R3" i="61"/>
  <c r="Q3" i="61"/>
  <c r="P3" i="61"/>
  <c r="O3" i="61"/>
  <c r="N3" i="61"/>
  <c r="M3" i="61"/>
  <c r="L3" i="61"/>
  <c r="K3" i="61"/>
  <c r="J3" i="61"/>
  <c r="I3" i="61"/>
  <c r="H3" i="61"/>
  <c r="G3" i="61"/>
  <c r="F3" i="61"/>
  <c r="E3" i="61"/>
  <c r="D3" i="61"/>
  <c r="E132" i="60" l="1"/>
  <c r="F135" i="1" s="1"/>
  <c r="E141" i="60"/>
  <c r="F144" i="1" s="1"/>
  <c r="D142" i="60"/>
  <c r="E145" i="1" s="1"/>
  <c r="E136" i="60"/>
  <c r="F139" i="1" s="1"/>
  <c r="D128" i="60"/>
  <c r="E131" i="1" s="1"/>
  <c r="D140" i="60"/>
  <c r="E143" i="1" s="1"/>
  <c r="D138" i="60"/>
  <c r="E141" i="1" s="1"/>
  <c r="D137" i="60"/>
  <c r="E140" i="1" s="1"/>
  <c r="D146" i="60"/>
  <c r="E149" i="1" s="1"/>
  <c r="E130" i="60"/>
  <c r="F133" i="1" s="1"/>
  <c r="D139" i="60"/>
  <c r="E142" i="1" s="1"/>
  <c r="E131" i="60"/>
  <c r="F134" i="1" s="1"/>
  <c r="D143" i="60"/>
  <c r="E146" i="1" s="1"/>
  <c r="E133" i="60"/>
  <c r="F136" i="1" s="1"/>
  <c r="E144" i="60"/>
  <c r="F147" i="1" s="1"/>
  <c r="E129" i="60"/>
  <c r="F132" i="1" s="1"/>
  <c r="D135" i="60"/>
  <c r="E138" i="1" s="1"/>
  <c r="D145" i="60"/>
  <c r="E148" i="1" s="1"/>
  <c r="E147" i="60"/>
  <c r="D134" i="60"/>
  <c r="E137" i="1" s="1"/>
  <c r="E127" i="60" l="1"/>
  <c r="F130" i="1" s="1"/>
  <c r="E137" i="60"/>
  <c r="F140" i="1" s="1"/>
  <c r="D141" i="60"/>
  <c r="E144" i="1" s="1"/>
  <c r="E135" i="60"/>
  <c r="F138" i="1" s="1"/>
  <c r="E143" i="60"/>
  <c r="F146" i="1" s="1"/>
  <c r="E134" i="60"/>
  <c r="F137" i="1" s="1"/>
  <c r="E128" i="60"/>
  <c r="F131" i="1" s="1"/>
  <c r="D136" i="60"/>
  <c r="E139" i="1" s="1"/>
  <c r="E146" i="60"/>
  <c r="F149" i="1" s="1"/>
  <c r="D131" i="60"/>
  <c r="E134" i="1" s="1"/>
  <c r="E145" i="60"/>
  <c r="F148" i="1" s="1"/>
  <c r="E139" i="60"/>
  <c r="F142" i="1" s="1"/>
  <c r="D144" i="60"/>
  <c r="E147" i="1" s="1"/>
  <c r="E142" i="60"/>
  <c r="F145" i="1" s="1"/>
  <c r="D132" i="60"/>
  <c r="E135" i="1" s="1"/>
  <c r="D147" i="60"/>
  <c r="E138" i="60"/>
  <c r="F141" i="1" s="1"/>
  <c r="D129" i="60"/>
  <c r="E132" i="1" s="1"/>
  <c r="D130" i="60"/>
  <c r="E133" i="1" s="1"/>
  <c r="CA209" i="1" s="1"/>
  <c r="E140" i="60"/>
  <c r="F143" i="1" s="1"/>
  <c r="D133" i="60"/>
  <c r="E136" i="1" s="1"/>
  <c r="K25" i="2" l="1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CA211" i="1" a="1"/>
  <c r="CA211" i="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<sst xmlns="http://schemas.openxmlformats.org/spreadsheetml/2006/main" count="16627" uniqueCount="365">
  <si>
    <t>Date</t>
  </si>
  <si>
    <t>Consecutive number#</t>
  </si>
  <si>
    <t>Head of Household</t>
  </si>
  <si>
    <t>Scores</t>
  </si>
  <si>
    <t>Answers</t>
  </si>
  <si>
    <t>Number</t>
  </si>
  <si>
    <t>Question</t>
  </si>
  <si>
    <t>Improvements</t>
  </si>
  <si>
    <t>Unsure</t>
  </si>
  <si>
    <t>No</t>
  </si>
  <si>
    <t>Sometimes</t>
  </si>
  <si>
    <t>Yes</t>
  </si>
  <si>
    <t>Sand/Clay</t>
  </si>
  <si>
    <t>Shaty</t>
  </si>
  <si>
    <t>Solid</t>
  </si>
  <si>
    <t>What is your monthly income?</t>
  </si>
  <si>
    <t xml:space="preserve"> </t>
  </si>
  <si>
    <t>Poverty Assessment Database</t>
  </si>
  <si>
    <t>Select Specific  Metric</t>
  </si>
  <si>
    <t>Validation List</t>
  </si>
  <si>
    <t>Baseline</t>
  </si>
  <si>
    <t>Row</t>
  </si>
  <si>
    <t>Row number</t>
  </si>
  <si>
    <t>Improvement</t>
  </si>
  <si>
    <t>Specific Metric</t>
  </si>
  <si>
    <t>Monitor Score</t>
  </si>
  <si>
    <t>Monitor 1 Date</t>
  </si>
  <si>
    <t>Monitor 1</t>
  </si>
  <si>
    <t>Metric</t>
  </si>
  <si>
    <t>Average</t>
  </si>
  <si>
    <t>St Dev</t>
  </si>
  <si>
    <t>Baseline Average</t>
  </si>
  <si>
    <t>Baseline Stdev</t>
  </si>
  <si>
    <t>Monitor average</t>
  </si>
  <si>
    <t>Monitor Stdev</t>
  </si>
  <si>
    <t>Avg</t>
  </si>
  <si>
    <t>Stdev</t>
  </si>
  <si>
    <t>Baseline Day</t>
  </si>
  <si>
    <t>Monitor Day</t>
  </si>
  <si>
    <t>Monitor Improvement</t>
  </si>
  <si>
    <t>Tuesday</t>
  </si>
  <si>
    <t>Monday</t>
  </si>
  <si>
    <t>Thursday</t>
  </si>
  <si>
    <t>KKM/J/01</t>
  </si>
  <si>
    <t>KKM/J/02</t>
  </si>
  <si>
    <t>KKM/J/03</t>
  </si>
  <si>
    <t>KKM/J/04</t>
  </si>
  <si>
    <t>KKM/J/05</t>
  </si>
  <si>
    <t>KKM/J/06</t>
  </si>
  <si>
    <t>KKM/J/07</t>
  </si>
  <si>
    <t>KKM/J/08</t>
  </si>
  <si>
    <t>KKM/J/09</t>
  </si>
  <si>
    <t>KKM/J/10</t>
  </si>
  <si>
    <t>KKM/J/11</t>
  </si>
  <si>
    <t>KKM/J/12</t>
  </si>
  <si>
    <t>KKM/J/13</t>
  </si>
  <si>
    <t>KKM/J/14</t>
  </si>
  <si>
    <t>KKM/J/15</t>
  </si>
  <si>
    <t>KKM/J/16</t>
  </si>
  <si>
    <t>KKM/J/17</t>
  </si>
  <si>
    <t>KKM/J/18</t>
  </si>
  <si>
    <t>KKM/J/19</t>
  </si>
  <si>
    <t>KKM/J/20</t>
  </si>
  <si>
    <t>KKM/J/21</t>
  </si>
  <si>
    <t>KKM/J/22</t>
  </si>
  <si>
    <t>KKM/J/23</t>
  </si>
  <si>
    <t>KKM/J/24</t>
  </si>
  <si>
    <t>KKM/J/25</t>
  </si>
  <si>
    <t>KKM/J/26</t>
  </si>
  <si>
    <t>KKM/J/27</t>
  </si>
  <si>
    <t>KKM/V/01</t>
  </si>
  <si>
    <t>KKM/V/02</t>
  </si>
  <si>
    <t>KKM/V/03</t>
  </si>
  <si>
    <t>KKM/V/04</t>
  </si>
  <si>
    <t>KKM/V/05</t>
  </si>
  <si>
    <t>KKM/V/06</t>
  </si>
  <si>
    <t>KKM/V/07</t>
  </si>
  <si>
    <t>KKM/V/08</t>
  </si>
  <si>
    <t>KKM/V/09</t>
  </si>
  <si>
    <t>KKM/V/10</t>
  </si>
  <si>
    <t>KKM/V/11</t>
  </si>
  <si>
    <t>KKM/V/12</t>
  </si>
  <si>
    <t>KKM/V/13</t>
  </si>
  <si>
    <t>KKM/V/14</t>
  </si>
  <si>
    <t>KKM/V/15</t>
  </si>
  <si>
    <t>KKM/V/16</t>
  </si>
  <si>
    <t>KKM/V/17</t>
  </si>
  <si>
    <t>KKM/V/18</t>
  </si>
  <si>
    <t>KKM/V/19</t>
  </si>
  <si>
    <t>KKM/V/20</t>
  </si>
  <si>
    <t>KKM/V/21</t>
  </si>
  <si>
    <t>KKM/V/22</t>
  </si>
  <si>
    <t>KKM/V/23</t>
  </si>
  <si>
    <t>KKM/V/24</t>
  </si>
  <si>
    <t>KKM/V/25</t>
  </si>
  <si>
    <t>KKM/V/26</t>
  </si>
  <si>
    <t>KKM/V/27</t>
  </si>
  <si>
    <t>KKM/V/28</t>
  </si>
  <si>
    <t>KKM/V/29</t>
  </si>
  <si>
    <t>KKM/V/30</t>
  </si>
  <si>
    <t>KKM/V/31</t>
  </si>
  <si>
    <t>KKM/V/32</t>
  </si>
  <si>
    <t>KKM/V/33</t>
  </si>
  <si>
    <t>KKM/V/34</t>
  </si>
  <si>
    <t>KKM/V/35</t>
  </si>
  <si>
    <t>KKM/B/01</t>
  </si>
  <si>
    <t>KKM/B/02</t>
  </si>
  <si>
    <t>KKM/B/03</t>
  </si>
  <si>
    <t>KKM/B/04</t>
  </si>
  <si>
    <t>KKM/B/05</t>
  </si>
  <si>
    <t>KKM/B/06</t>
  </si>
  <si>
    <t>KKM/B/07</t>
  </si>
  <si>
    <t>KKM/B/08</t>
  </si>
  <si>
    <t>KKM/B/09</t>
  </si>
  <si>
    <t>KKM/B/10</t>
  </si>
  <si>
    <t>KKM/B/11</t>
  </si>
  <si>
    <t>KKM/B/12</t>
  </si>
  <si>
    <t>KKM/B/13</t>
  </si>
  <si>
    <t>KKM/B/14</t>
  </si>
  <si>
    <t>KKM/B/15</t>
  </si>
  <si>
    <t>KKM/B/16</t>
  </si>
  <si>
    <t>KKM/B/17</t>
  </si>
  <si>
    <t>KKM/B/18</t>
  </si>
  <si>
    <t>KKM/B/19</t>
  </si>
  <si>
    <t>KKM/B/20</t>
  </si>
  <si>
    <t>KKM/B/21</t>
  </si>
  <si>
    <t>KKM/B/22</t>
  </si>
  <si>
    <t>KKM/B/23</t>
  </si>
  <si>
    <t>KKM/B/24</t>
  </si>
  <si>
    <t>KKM/B/25</t>
  </si>
  <si>
    <t>KKM/B/26</t>
  </si>
  <si>
    <t>KKM/B/27</t>
  </si>
  <si>
    <t>KKM/B/28</t>
  </si>
  <si>
    <t>KKM/B/29</t>
  </si>
  <si>
    <t>KKM/B/30</t>
  </si>
  <si>
    <t>KKM/B/31</t>
  </si>
  <si>
    <t>KKM/B/32</t>
  </si>
  <si>
    <t>KKM/A/01</t>
  </si>
  <si>
    <t>KKM/A/02</t>
  </si>
  <si>
    <t>KKM/A/03</t>
  </si>
  <si>
    <t>KKM/A/04</t>
  </si>
  <si>
    <t>KKM/A/05</t>
  </si>
  <si>
    <t>KKM/A/06</t>
  </si>
  <si>
    <t>KKM/A/07</t>
  </si>
  <si>
    <t>KKM/A/08</t>
  </si>
  <si>
    <t>KKM/A/09</t>
  </si>
  <si>
    <t>KKM/A/10</t>
  </si>
  <si>
    <t>KKM/A/11</t>
  </si>
  <si>
    <t>KKM/A/12</t>
  </si>
  <si>
    <t>KKM/A/13</t>
  </si>
  <si>
    <t>KKM/A/14</t>
  </si>
  <si>
    <t>KKM/A/15</t>
  </si>
  <si>
    <t>KKM/A/16</t>
  </si>
  <si>
    <t>KKM/A/17</t>
  </si>
  <si>
    <t>KKM/A/18</t>
  </si>
  <si>
    <t>KKM/A/19</t>
  </si>
  <si>
    <t>KKM/A/20</t>
  </si>
  <si>
    <t>S.Rajathilaheswariampal</t>
  </si>
  <si>
    <t>P.Pashgaran</t>
  </si>
  <si>
    <t>M.Supramaniyam</t>
  </si>
  <si>
    <t>S.Pavalarani</t>
  </si>
  <si>
    <t>R.Rathananthavel</t>
  </si>
  <si>
    <t>V.Thiruselvam</t>
  </si>
  <si>
    <t>V.Amala</t>
  </si>
  <si>
    <t>M.Joheswaran</t>
  </si>
  <si>
    <t>S.Vavi</t>
  </si>
  <si>
    <t>K.Suriyakumar</t>
  </si>
  <si>
    <t>R.Rajkumar</t>
  </si>
  <si>
    <t>K.Sritharan</t>
  </si>
  <si>
    <t>K.Nanthakumar</t>
  </si>
  <si>
    <t>A.Paalasingam</t>
  </si>
  <si>
    <t>S.Sanmugam</t>
  </si>
  <si>
    <t>K.Selvam</t>
  </si>
  <si>
    <t>K.Kunam</t>
  </si>
  <si>
    <t>P.Theiventhiram</t>
  </si>
  <si>
    <t>V.Varatharaja</t>
  </si>
  <si>
    <t>K.Thavarani</t>
  </si>
  <si>
    <t>S.Karunakaran</t>
  </si>
  <si>
    <t>P.Angaran</t>
  </si>
  <si>
    <t>S.Suthakaran</t>
  </si>
  <si>
    <t>K.Kukenthiran</t>
  </si>
  <si>
    <t>S.Thanusha</t>
  </si>
  <si>
    <t>S.Arumairasa</t>
  </si>
  <si>
    <t>V.Rasathi</t>
  </si>
  <si>
    <t>S.Vijajakumary</t>
  </si>
  <si>
    <t>S.Tilakavathy</t>
  </si>
  <si>
    <t>V.jenushan</t>
  </si>
  <si>
    <t>V.Sukanthiny</t>
  </si>
  <si>
    <t>P.ashmitha</t>
  </si>
  <si>
    <t>P.Piratheepa</t>
  </si>
  <si>
    <t>S.Vijayakumaary</t>
  </si>
  <si>
    <t>K.Yokeshwery</t>
  </si>
  <si>
    <t>M.Thinesh</t>
  </si>
  <si>
    <t>K.Thishaliny</t>
  </si>
  <si>
    <t>S.Karnasoory</t>
  </si>
  <si>
    <t>R.Elachsumanan</t>
  </si>
  <si>
    <t>V.Reeka</t>
  </si>
  <si>
    <t>S.Shathushan</t>
  </si>
  <si>
    <t>S.Inpasoothy</t>
  </si>
  <si>
    <t>V.Keteeshweran</t>
  </si>
  <si>
    <t>S.Kishanthan</t>
  </si>
  <si>
    <t>S.Karunainajaki</t>
  </si>
  <si>
    <t>S.Pirashanthan</t>
  </si>
  <si>
    <t>S.Vellayamma</t>
  </si>
  <si>
    <t>S.Moganaraach</t>
  </si>
  <si>
    <t>K.Parimilathevi</t>
  </si>
  <si>
    <t>K.Kamalathevi</t>
  </si>
  <si>
    <t>K.Kajenthiran</t>
  </si>
  <si>
    <t>N.Selvam</t>
  </si>
  <si>
    <t>Erampu</t>
  </si>
  <si>
    <t>P.Vijitharan</t>
  </si>
  <si>
    <t>T.Nalajini</t>
  </si>
  <si>
    <t>R.Thineshkumar</t>
  </si>
  <si>
    <t>K.Kamalavathi</t>
  </si>
  <si>
    <t>N.Anshalathevi</t>
  </si>
  <si>
    <t>T.Kamalraj</t>
  </si>
  <si>
    <t>S.Lalitha</t>
  </si>
  <si>
    <t>Sukirthan.Dinujan</t>
  </si>
  <si>
    <t>Kethesweran Thanushkaran</t>
  </si>
  <si>
    <t>Suthakaran Ajai</t>
  </si>
  <si>
    <t>Kantharooban rakshan</t>
  </si>
  <si>
    <t>Naganathan Soorijakala</t>
  </si>
  <si>
    <t>K.Veerakkuddi</t>
  </si>
  <si>
    <t>M.S.Apthul kavuor</t>
  </si>
  <si>
    <t>Thirunamukkarasu raku</t>
  </si>
  <si>
    <t>P.Laksumi</t>
  </si>
  <si>
    <t>K.M.Agamadleppai</t>
  </si>
  <si>
    <t>kanavathippillai selvarasha</t>
  </si>
  <si>
    <t>Manikkappody kunsuthampi</t>
  </si>
  <si>
    <t>Rokiny selvarasha</t>
  </si>
  <si>
    <t>S.thampirasha</t>
  </si>
  <si>
    <t>K.Piriyavathani</t>
  </si>
  <si>
    <t>T.Sharashvathy</t>
  </si>
  <si>
    <t>M.Renuka (Mathusa)</t>
  </si>
  <si>
    <t>Alped kishany</t>
  </si>
  <si>
    <t>Kanthappodi sanmugam</t>
  </si>
  <si>
    <t>Annasegari ransanathevi</t>
  </si>
  <si>
    <t>Kanthaiya eradnasinkam</t>
  </si>
  <si>
    <t>Kanakalinkam vasutha</t>
  </si>
  <si>
    <t>Nagalingam loganathan</t>
  </si>
  <si>
    <t>M.M.paseer</t>
  </si>
  <si>
    <t>Shanthirasegaram lavani</t>
  </si>
  <si>
    <t>P.Nallamma</t>
  </si>
  <si>
    <t>V.Pillayamma</t>
  </si>
  <si>
    <t>Elakkanappillai ponnamma</t>
  </si>
  <si>
    <t>Arichsanthiran Ariyamalar</t>
  </si>
  <si>
    <t>Anantharasa Thanushgan</t>
  </si>
  <si>
    <t>K.Visuvalinkam</t>
  </si>
  <si>
    <t>A.G.Anogikumari</t>
  </si>
  <si>
    <t>H.M.Aberatna</t>
  </si>
  <si>
    <t>H.M.Jeyaratna</t>
  </si>
  <si>
    <t>I.Kulam</t>
  </si>
  <si>
    <t>Sunil Santha kumara Singa</t>
  </si>
  <si>
    <t>RLA Aruna nishantha</t>
  </si>
  <si>
    <t>H.Maladesa</t>
  </si>
  <si>
    <t>D.M.Kumuthuni senaratna</t>
  </si>
  <si>
    <t>Denesh Saranka</t>
  </si>
  <si>
    <t>C.Upul Disanayaka</t>
  </si>
  <si>
    <t>Dinipa Nishan Kumaran</t>
  </si>
  <si>
    <t>W.A Akalanka Pratheep Vijayasooriya</t>
  </si>
  <si>
    <t>H.M.Kunaradna bandara</t>
  </si>
  <si>
    <t>M.Tikiribandara</t>
  </si>
  <si>
    <t>S.Puspakumara</t>
  </si>
  <si>
    <t>Nishanka Kumrathunka</t>
  </si>
  <si>
    <t>B.bandara Vijayathunka</t>
  </si>
  <si>
    <t>Sasika Divanka</t>
  </si>
  <si>
    <t>Nilanthakumara</t>
  </si>
  <si>
    <t xml:space="preserve">R.Aththanayakka ratnasinka 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</si>
  <si>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How many household members are 16 years-old or younger?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</si>
  <si>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Do any household members attend a private school?</t>
    </r>
  </si>
  <si>
    <r>
      <rPr>
        <sz val="11"/>
        <color theme="1"/>
        <rFont val="Times New Roman"/>
        <family val="1"/>
      </rPr>
      <t xml:space="preserve">2. 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How many children aged 5-16 attend school?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</si>
  <si>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What type of house do they live in?</t>
    </r>
  </si>
  <si>
    <t xml:space="preserve">   4. Does the female head/wife know how to read a letter?</t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</si>
  <si>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What type of toilet is used in your household?</t>
    </r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</si>
  <si>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What type of stove does your household mainly use for cooking?</t>
    </r>
  </si>
  <si>
    <r>
      <t>8.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How many radio/tape/CD players does the household own?</t>
    </r>
  </si>
  <si>
    <r>
      <t>9.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How many mobile telephones do people in the household own?</t>
    </r>
  </si>
  <si>
    <t>10. Does anyone in the household own a motorcycle/scooter? long-term relationship with a life partner?</t>
  </si>
  <si>
    <r>
      <t>11.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Does anyone in the household own a car/microbus/jeep?</t>
    </r>
  </si>
  <si>
    <r>
      <t>12.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Does the household own a TV?</t>
    </r>
  </si>
  <si>
    <r>
      <t>13.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Does anyone in the household own a computer/laptop/ tablet?</t>
    </r>
  </si>
  <si>
    <r>
      <t>14.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How many poultry (ducks, geese, chickens) does the household own?</t>
    </r>
  </si>
  <si>
    <r>
      <t>15.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How many cows/buffalo does the household own?</t>
    </r>
  </si>
  <si>
    <r>
      <t>16.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How many sheep/goats does the household own?</t>
    </r>
  </si>
  <si>
    <r>
      <t>17.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Does anyone in the household have farm land?</t>
    </r>
  </si>
  <si>
    <t>18. Does anyone in the household have life insurance?</t>
  </si>
  <si>
    <t>19.   Does anyone in the household have money in a savings scheme?</t>
  </si>
  <si>
    <t>20. Does anyone in the household have a pension?</t>
  </si>
  <si>
    <r>
      <t>21.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Does the household have access to a drinking water supply?</t>
    </r>
  </si>
  <si>
    <t>Does the household have access to a drinking water supply?</t>
  </si>
  <si>
    <t>Does anyone in the household have money in a savings scheme?</t>
  </si>
  <si>
    <t>How many cows/buffalo does the household own?</t>
  </si>
  <si>
    <t>How many sheep/goats does the household own?</t>
  </si>
  <si>
    <t>Does anyone in the household have farm land?</t>
  </si>
  <si>
    <t>Does anyone in the household have life insurance?</t>
  </si>
  <si>
    <t>Does anyone in the household have a pension?</t>
  </si>
  <si>
    <t>How many poultry (ducks, geese, chickens) does the household own?</t>
  </si>
  <si>
    <t>Does anyone in the household own a computer/laptop/ tablet?</t>
  </si>
  <si>
    <t>Does the household own a TV?</t>
  </si>
  <si>
    <t>Does anyone in the household own a car/microbus/jeep?</t>
  </si>
  <si>
    <t>Does anyone in the household own a motorcycle/scooter?  Long-term relationship with a life partner?</t>
  </si>
  <si>
    <t>How many mobile telephones do people in the household own?</t>
  </si>
  <si>
    <t>How many radio/tape/CD players do the household own?</t>
  </si>
  <si>
    <t>What type of stove does your household mainly use for cooking?</t>
  </si>
  <si>
    <t>What type of toilet is used in your household?</t>
  </si>
  <si>
    <t>What type of house do they live in?</t>
  </si>
  <si>
    <t>Does the female head/wife know how to read a letter?</t>
  </si>
  <si>
    <t>Do any household members attend a private school?</t>
  </si>
  <si>
    <t>How many children aged 5-16 attend school?</t>
  </si>
  <si>
    <t>How many household members are 16 years-old or younger?</t>
  </si>
  <si>
    <t>Baseline Score</t>
  </si>
  <si>
    <t>Baseline Date</t>
  </si>
  <si>
    <t>13/11/2019</t>
  </si>
  <si>
    <t>13//11/2019</t>
  </si>
  <si>
    <t>15/11/2019</t>
  </si>
  <si>
    <t>22/11/2019</t>
  </si>
  <si>
    <t>26/11/2019</t>
  </si>
  <si>
    <t>08.08.2020</t>
  </si>
  <si>
    <t>09.08.2021</t>
  </si>
  <si>
    <t>10.08.2021</t>
  </si>
  <si>
    <t>08.08.2021</t>
  </si>
  <si>
    <t xml:space="preserve">   11/12/2019</t>
  </si>
  <si>
    <t>Project</t>
  </si>
  <si>
    <t>Project spent</t>
  </si>
  <si>
    <t xml:space="preserve"> Do any household members attend a private school?</t>
  </si>
  <si>
    <t>Didn't Answer</t>
  </si>
  <si>
    <t>Irelevant/no comment</t>
  </si>
  <si>
    <r>
      <rPr>
        <b/>
        <sz val="10"/>
        <color rgb="FF000000"/>
        <rFont val="Helvetica"/>
        <family val="2"/>
      </rPr>
      <t>Jaffna</t>
    </r>
    <r>
      <rPr>
        <sz val="8"/>
        <color rgb="FF000000"/>
        <rFont val="Helvetica"/>
        <family val="2"/>
      </rPr>
      <t xml:space="preserve">                                                                1</t>
    </r>
  </si>
  <si>
    <t>V.Kanesh</t>
  </si>
  <si>
    <t>A.Nagarasha</t>
  </si>
  <si>
    <t>A.Poologasingam</t>
  </si>
  <si>
    <r>
      <t xml:space="preserve">Vavuniya                          </t>
    </r>
    <r>
      <rPr>
        <sz val="8"/>
        <color rgb="FF000000"/>
        <rFont val="Helvetica"/>
        <family val="2"/>
      </rPr>
      <t xml:space="preserve"> 28</t>
    </r>
  </si>
  <si>
    <r>
      <rPr>
        <b/>
        <sz val="9"/>
        <color rgb="FF000000"/>
        <rFont val="Helvetica"/>
        <family val="2"/>
      </rPr>
      <t>Batticaloa</t>
    </r>
    <r>
      <rPr>
        <sz val="8"/>
        <color rgb="FF000000"/>
        <rFont val="Helvetica"/>
        <family val="2"/>
      </rPr>
      <t xml:space="preserve">                                                   63</t>
    </r>
  </si>
  <si>
    <r>
      <rPr>
        <b/>
        <sz val="9"/>
        <color rgb="FF000000"/>
        <rFont val="Helvetica"/>
        <family val="2"/>
      </rPr>
      <t>Anurathapuram</t>
    </r>
    <r>
      <rPr>
        <sz val="8"/>
        <color rgb="FF000000"/>
        <rFont val="Helvetica"/>
        <family val="2"/>
      </rPr>
      <t xml:space="preserve">                                 95</t>
    </r>
  </si>
  <si>
    <r>
      <rPr>
        <b/>
        <sz val="9"/>
        <color theme="5" tint="-0.499984740745262"/>
        <rFont val="Helvetica"/>
        <family val="2"/>
      </rPr>
      <t>Jaffna</t>
    </r>
    <r>
      <rPr>
        <sz val="8"/>
        <color theme="5" tint="-0.499984740745262"/>
        <rFont val="Helvetica"/>
        <family val="2"/>
      </rPr>
      <t xml:space="preserve">  </t>
    </r>
    <r>
      <rPr>
        <sz val="8"/>
        <color theme="5" tint="-0.249977111117893"/>
        <rFont val="Helvetica"/>
        <family val="2"/>
      </rPr>
      <t xml:space="preserve"> </t>
    </r>
    <r>
      <rPr>
        <sz val="8"/>
        <color rgb="FF000000"/>
        <rFont val="Helvetica"/>
        <family val="2"/>
      </rPr>
      <t xml:space="preserve">                                               1</t>
    </r>
  </si>
  <si>
    <r>
      <rPr>
        <b/>
        <sz val="8"/>
        <color theme="5" tint="-0.499984740745262"/>
        <rFont val="Helvetica"/>
        <family val="2"/>
      </rPr>
      <t xml:space="preserve">Vavuniya                                </t>
    </r>
    <r>
      <rPr>
        <sz val="8"/>
        <color rgb="FF000000"/>
        <rFont val="Helvetica"/>
        <family val="2"/>
      </rPr>
      <t>28</t>
    </r>
  </si>
  <si>
    <r>
      <rPr>
        <b/>
        <sz val="9"/>
        <color theme="5" tint="-0.499984740745262"/>
        <rFont val="Helvetica"/>
        <family val="2"/>
      </rPr>
      <t>Batticaloa</t>
    </r>
    <r>
      <rPr>
        <sz val="8"/>
        <color theme="5" tint="-0.499984740745262"/>
        <rFont val="Helvetica"/>
        <family val="2"/>
      </rPr>
      <t xml:space="preserve"> </t>
    </r>
    <r>
      <rPr>
        <sz val="8"/>
        <color rgb="FF000000"/>
        <rFont val="Helvetica"/>
        <family val="2"/>
      </rPr>
      <t xml:space="preserve">                                         63</t>
    </r>
  </si>
  <si>
    <r>
      <rPr>
        <b/>
        <sz val="9"/>
        <color theme="5" tint="-0.499984740745262"/>
        <rFont val="Helvetica"/>
        <family val="2"/>
      </rPr>
      <t>Anurathapuram</t>
    </r>
    <r>
      <rPr>
        <sz val="8"/>
        <color rgb="FF000000"/>
        <rFont val="Helvetica"/>
        <family val="2"/>
      </rPr>
      <t xml:space="preserve">                              95</t>
    </r>
  </si>
  <si>
    <t>Water for livlihood</t>
  </si>
  <si>
    <t>Cow  Project</t>
  </si>
  <si>
    <t>Shop shed</t>
  </si>
  <si>
    <t>Water for livlihood &amp; Cow project</t>
  </si>
  <si>
    <t>Sawing michine project</t>
  </si>
  <si>
    <t>Sanitation Project</t>
  </si>
  <si>
    <t>Housing, Water for livelihood, Sanitation, Livelihood projects</t>
  </si>
  <si>
    <t xml:space="preserve">Housing, Water for livelihood, Sanitation, </t>
  </si>
  <si>
    <t>Livelihood projects</t>
  </si>
  <si>
    <t>Housing , warter for livelihood</t>
  </si>
  <si>
    <t>Food for work</t>
  </si>
  <si>
    <t>Total</t>
  </si>
  <si>
    <t>Percent</t>
  </si>
  <si>
    <t>16.08.2021</t>
  </si>
  <si>
    <t>05.08.2021</t>
  </si>
  <si>
    <t>Sunday</t>
  </si>
  <si>
    <t>KKM/A/21</t>
  </si>
  <si>
    <t>16.08.2022</t>
  </si>
  <si>
    <t>KKM/A/22</t>
  </si>
  <si>
    <t>16.08.2023</t>
  </si>
  <si>
    <t>Wednesday</t>
  </si>
  <si>
    <t>KKM/A/23</t>
  </si>
  <si>
    <t>16.08.2024</t>
  </si>
  <si>
    <t>S.Vijerathna</t>
  </si>
  <si>
    <t>Chamari Subasini</t>
  </si>
  <si>
    <t>M.Jenithasena</t>
  </si>
  <si>
    <t>KKM-Leprosy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</si>
</sst>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%"/>
    <numFmt numFmtId="166" formatCode="[$-C09]dd\-mmm\-yy;@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8"/>
      <color rgb="FF000000"/>
      <name val="Helvetica"/>
      <family val="2"/>
    </font>
    <font>
      <sz val="8"/>
      <color rgb="FF000000"/>
      <name val="Helvetica"/>
      <family val="2"/>
    </font>
    <font>
      <sz val="8"/>
      <color rgb="FFC0504D"/>
      <name val="Helvetica"/>
      <family val="2"/>
    </font>
    <font>
      <b/>
      <sz val="12"/>
      <color rgb="FF222222"/>
      <name val="Arial"/>
      <family val="2"/>
    </font>
    <font>
      <b/>
      <sz val="11"/>
      <color rgb="FF0061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8"/>
      <color rgb="FF006100"/>
      <name val="Helveti"/>
    </font>
    <font>
      <b/>
      <sz val="8"/>
      <color rgb="FF9C0006"/>
      <name val="Helveti"/>
    </font>
    <font>
      <sz val="11"/>
      <color rgb="FF000000"/>
      <name val="Cambria"/>
      <family val="1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Helvetic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6100"/>
      <name val="Calibri"/>
      <family val="2"/>
      <scheme val="minor"/>
    </font>
    <font>
      <b/>
      <sz val="9"/>
      <color rgb="FF9C57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6100"/>
      <name val="Calibri"/>
      <family val="2"/>
      <scheme val="minor"/>
    </font>
    <font>
      <b/>
      <sz val="8"/>
      <color rgb="FFFA7D00"/>
      <name val="Calibri"/>
      <family val="2"/>
      <scheme val="minor"/>
    </font>
    <font>
      <b/>
      <sz val="8"/>
      <color rgb="FF9C57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mbria"/>
      <family val="1"/>
    </font>
    <font>
      <sz val="9"/>
      <color rgb="FF000000"/>
      <name val="Bamini"/>
      <family val="2"/>
    </font>
    <font>
      <b/>
      <sz val="11"/>
      <color rgb="FF007A37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8"/>
      <color theme="5" tint="-0.249977111117893"/>
      <name val="Calibri"/>
      <family val="2"/>
      <scheme val="minor"/>
    </font>
    <font>
      <b/>
      <sz val="9"/>
      <color rgb="FF000000"/>
      <name val="Helvetica"/>
      <family val="2"/>
    </font>
    <font>
      <sz val="8"/>
      <color theme="5" tint="-0.249977111117893"/>
      <name val="Helvetica"/>
      <family val="2"/>
    </font>
    <font>
      <b/>
      <sz val="9"/>
      <color theme="5" tint="-0.499984740745262"/>
      <name val="Helvetica"/>
      <family val="2"/>
    </font>
    <font>
      <sz val="8"/>
      <color theme="5" tint="-0.499984740745262"/>
      <name val="Helvetica"/>
      <family val="2"/>
    </font>
    <font>
      <b/>
      <sz val="8"/>
      <color theme="5" tint="-0.499984740745262"/>
      <name val="Helvetica"/>
      <family val="2"/>
    </font>
    <font>
      <b/>
      <sz val="16"/>
      <color rgb="FF22222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1" fillId="7" borderId="0" applyNumberFormat="0" applyBorder="0" applyAlignment="0" applyProtection="0"/>
    <xf numFmtId="164" fontId="1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6" fillId="5" borderId="4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 wrapText="1"/>
    </xf>
    <xf numFmtId="0" fontId="0" fillId="0" borderId="0" xfId="0" applyFill="1"/>
    <xf numFmtId="0" fontId="9" fillId="2" borderId="6" xfId="2" applyFont="1" applyBorder="1"/>
    <xf numFmtId="17" fontId="0" fillId="0" borderId="6" xfId="0" applyNumberFormat="1" applyBorder="1"/>
    <xf numFmtId="0" fontId="0" fillId="0" borderId="7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9" fillId="2" borderId="7" xfId="2" applyFont="1" applyBorder="1" applyAlignment="1">
      <alignment horizontal="center"/>
    </xf>
    <xf numFmtId="0" fontId="9" fillId="2" borderId="9" xfId="2" applyFont="1" applyBorder="1" applyAlignment="1">
      <alignment horizontal="center"/>
    </xf>
    <xf numFmtId="0" fontId="9" fillId="0" borderId="7" xfId="2" applyFont="1" applyFill="1" applyBorder="1" applyAlignment="1">
      <alignment horizontal="center"/>
    </xf>
    <xf numFmtId="0" fontId="9" fillId="0" borderId="8" xfId="2" applyFont="1" applyFill="1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14" xfId="0" applyBorder="1" applyAlignment="1"/>
    <xf numFmtId="0" fontId="0" fillId="0" borderId="0" xfId="0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7" fontId="0" fillId="0" borderId="7" xfId="0" applyNumberFormat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Alignment="1">
      <alignment textRotation="90"/>
    </xf>
    <xf numFmtId="0" fontId="0" fillId="0" borderId="6" xfId="0" applyBorder="1" applyAlignment="1">
      <alignment textRotation="90"/>
    </xf>
    <xf numFmtId="0" fontId="0" fillId="0" borderId="6" xfId="0" applyBorder="1" applyAlignment="1">
      <alignment horizontal="center" textRotation="90"/>
    </xf>
    <xf numFmtId="0" fontId="0" fillId="0" borderId="6" xfId="0" applyBorder="1" applyAlignment="1"/>
    <xf numFmtId="0" fontId="5" fillId="6" borderId="2" xfId="0" applyFont="1" applyFill="1" applyBorder="1" applyAlignment="1">
      <alignment vertical="center" wrapText="1"/>
    </xf>
    <xf numFmtId="2" fontId="6" fillId="5" borderId="4" xfId="0" applyNumberFormat="1" applyFont="1" applyFill="1" applyBorder="1" applyAlignment="1">
      <alignment vertical="center"/>
    </xf>
    <xf numFmtId="0" fontId="12" fillId="2" borderId="12" xfId="2" applyFont="1" applyBorder="1"/>
    <xf numFmtId="0" fontId="13" fillId="7" borderId="13" xfId="5" applyFont="1" applyBorder="1" applyAlignment="1">
      <alignment horizontal="center"/>
    </xf>
    <xf numFmtId="0" fontId="0" fillId="0" borderId="0" xfId="0"/>
    <xf numFmtId="0" fontId="0" fillId="0" borderId="0" xfId="0"/>
    <xf numFmtId="164" fontId="0" fillId="0" borderId="0" xfId="6" applyFon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6" fillId="5" borderId="6" xfId="0" applyFont="1" applyFill="1" applyBorder="1" applyAlignment="1">
      <alignment horizontal="center" vertical="center"/>
    </xf>
    <xf numFmtId="0" fontId="0" fillId="0" borderId="0" xfId="0"/>
    <xf numFmtId="0" fontId="9" fillId="0" borderId="7" xfId="2" applyFont="1" applyFill="1" applyBorder="1" applyAlignment="1">
      <alignment horizontal="center"/>
    </xf>
    <xf numFmtId="0" fontId="9" fillId="0" borderId="8" xfId="2" applyFont="1" applyFill="1" applyBorder="1" applyAlignment="1">
      <alignment horizontal="center"/>
    </xf>
    <xf numFmtId="0" fontId="9" fillId="0" borderId="9" xfId="2" applyFont="1" applyFill="1" applyBorder="1" applyAlignment="1">
      <alignment horizontal="center"/>
    </xf>
    <xf numFmtId="0" fontId="9" fillId="2" borderId="7" xfId="2" applyFont="1" applyBorder="1" applyAlignment="1">
      <alignment horizontal="center"/>
    </xf>
    <xf numFmtId="0" fontId="9" fillId="2" borderId="9" xfId="2" applyFont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Border="1" applyAlignment="1">
      <alignment horizontal="left" textRotation="45"/>
    </xf>
    <xf numFmtId="0" fontId="0" fillId="0" borderId="0" xfId="0" applyBorder="1" applyAlignment="1">
      <alignment horizontal="center" textRotation="90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textRotation="45" readingOrder="1"/>
    </xf>
    <xf numFmtId="0" fontId="0" fillId="0" borderId="6" xfId="0" applyBorder="1" applyAlignment="1">
      <alignment horizontal="center" vertical="center" textRotation="45"/>
    </xf>
    <xf numFmtId="0" fontId="0" fillId="0" borderId="6" xfId="0" applyBorder="1" applyAlignment="1">
      <alignment horizontal="center" vertical="center" textRotation="45" wrapText="1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/>
    <xf numFmtId="0" fontId="0" fillId="0" borderId="6" xfId="0" applyBorder="1" applyAlignment="1">
      <alignment horizontal="center" vertical="center" textRotation="45" wrapText="1" readingOrder="1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 indent="5"/>
    </xf>
    <xf numFmtId="0" fontId="4" fillId="0" borderId="0" xfId="4" applyFill="1" applyBorder="1"/>
    <xf numFmtId="0" fontId="0" fillId="0" borderId="0" xfId="0"/>
    <xf numFmtId="0" fontId="5" fillId="0" borderId="0" xfId="0" applyFont="1" applyFill="1" applyBorder="1" applyAlignment="1">
      <alignment vertical="center"/>
    </xf>
    <xf numFmtId="0" fontId="2" fillId="0" borderId="6" xfId="2" applyFill="1" applyBorder="1" applyAlignment="1">
      <alignment horizont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/>
    </xf>
    <xf numFmtId="0" fontId="5" fillId="6" borderId="0" xfId="0" applyFont="1" applyFill="1" applyBorder="1" applyAlignment="1">
      <alignment horizontal="center" vertical="center" wrapText="1"/>
    </xf>
    <xf numFmtId="0" fontId="0" fillId="8" borderId="0" xfId="0" applyFill="1" applyBorder="1" applyAlignment="1">
      <alignment vertical="center"/>
    </xf>
    <xf numFmtId="0" fontId="0" fillId="8" borderId="0" xfId="0" applyFill="1" applyBorder="1"/>
    <xf numFmtId="0" fontId="0" fillId="0" borderId="6" xfId="0" applyBorder="1" applyAlignment="1">
      <alignment horizontal="left" vertical="center" indent="5"/>
    </xf>
    <xf numFmtId="0" fontId="6" fillId="5" borderId="20" xfId="0" applyFont="1" applyFill="1" applyBorder="1" applyAlignment="1">
      <alignment vertical="center"/>
    </xf>
    <xf numFmtId="2" fontId="6" fillId="5" borderId="2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0" fontId="0" fillId="0" borderId="10" xfId="0" applyBorder="1" applyAlignment="1">
      <alignment horizontal="left" vertical="center" indent="5"/>
    </xf>
    <xf numFmtId="0" fontId="6" fillId="5" borderId="6" xfId="0" applyFont="1" applyFill="1" applyBorder="1" applyAlignment="1">
      <alignment vertical="center"/>
    </xf>
    <xf numFmtId="2" fontId="6" fillId="5" borderId="6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19" fillId="0" borderId="0" xfId="0" applyFont="1" applyFill="1" applyBorder="1"/>
    <xf numFmtId="0" fontId="8" fillId="0" borderId="5" xfId="0" applyFont="1" applyFill="1" applyBorder="1" applyAlignment="1">
      <alignment vertical="center"/>
    </xf>
    <xf numFmtId="17" fontId="19" fillId="0" borderId="0" xfId="0" applyNumberFormat="1" applyFont="1" applyFill="1" applyBorder="1"/>
    <xf numFmtId="164" fontId="0" fillId="0" borderId="0" xfId="6" applyFont="1" applyBorder="1"/>
    <xf numFmtId="0" fontId="6" fillId="0" borderId="0" xfId="0" applyFont="1" applyFill="1" applyBorder="1" applyAlignment="1">
      <alignment horizontal="center" vertical="center"/>
    </xf>
    <xf numFmtId="0" fontId="0" fillId="11" borderId="6" xfId="0" applyFill="1" applyBorder="1" applyAlignment="1">
      <alignment horizontal="center"/>
    </xf>
    <xf numFmtId="164" fontId="0" fillId="11" borderId="6" xfId="6" applyFont="1" applyFill="1" applyBorder="1"/>
    <xf numFmtId="0" fontId="0" fillId="11" borderId="6" xfId="0" applyFill="1" applyBorder="1"/>
    <xf numFmtId="0" fontId="6" fillId="11" borderId="6" xfId="0" applyFont="1" applyFill="1" applyBorder="1" applyAlignment="1">
      <alignment horizontal="center" vertical="center" wrapText="1"/>
    </xf>
    <xf numFmtId="2" fontId="7" fillId="11" borderId="6" xfId="0" applyNumberFormat="1" applyFont="1" applyFill="1" applyBorder="1" applyAlignment="1">
      <alignment horizontal="center" vertical="center" wrapText="1"/>
    </xf>
    <xf numFmtId="0" fontId="14" fillId="11" borderId="6" xfId="0" applyFont="1" applyFill="1" applyBorder="1" applyAlignment="1">
      <alignment vertical="top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vertical="center" wrapText="1"/>
    </xf>
    <xf numFmtId="0" fontId="5" fillId="10" borderId="23" xfId="0" applyFont="1" applyFill="1" applyBorder="1" applyAlignment="1">
      <alignment horizontal="center" vertical="center" wrapText="1"/>
    </xf>
    <xf numFmtId="0" fontId="5" fillId="10" borderId="24" xfId="0" applyFont="1" applyFill="1" applyBorder="1" applyAlignment="1">
      <alignment horizontal="center" vertical="center" wrapText="1"/>
    </xf>
    <xf numFmtId="164" fontId="5" fillId="10" borderId="20" xfId="6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2" fontId="7" fillId="12" borderId="6" xfId="0" applyNumberFormat="1" applyFont="1" applyFill="1" applyBorder="1" applyAlignment="1">
      <alignment horizontal="center" vertical="center" wrapText="1"/>
    </xf>
    <xf numFmtId="164" fontId="6" fillId="12" borderId="6" xfId="6" applyFont="1" applyFill="1" applyBorder="1" applyAlignment="1">
      <alignment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vertical="center"/>
    </xf>
    <xf numFmtId="0" fontId="24" fillId="0" borderId="0" xfId="0" applyFont="1"/>
    <xf numFmtId="0" fontId="24" fillId="0" borderId="15" xfId="0" applyFont="1" applyBorder="1" applyAlignment="1">
      <alignment horizontal="center"/>
    </xf>
    <xf numFmtId="0" fontId="25" fillId="2" borderId="6" xfId="2" applyFont="1" applyBorder="1"/>
    <xf numFmtId="0" fontId="24" fillId="0" borderId="0" xfId="0" applyFont="1" applyAlignment="1">
      <alignment horizontal="left" vertical="center" indent="2"/>
    </xf>
    <xf numFmtId="0" fontId="24" fillId="0" borderId="0" xfId="0" applyFont="1" applyAlignment="1">
      <alignment horizontal="left" vertical="center" wrapText="1"/>
    </xf>
    <xf numFmtId="0" fontId="26" fillId="0" borderId="0" xfId="4" applyFont="1" applyFill="1" applyBorder="1"/>
    <xf numFmtId="0" fontId="24" fillId="0" borderId="0" xfId="0" applyFont="1" applyFill="1" applyBorder="1"/>
    <xf numFmtId="16" fontId="0" fillId="0" borderId="0" xfId="0" applyNumberFormat="1" applyFill="1" applyBorder="1"/>
    <xf numFmtId="0" fontId="10" fillId="0" borderId="0" xfId="3" applyFont="1" applyFill="1" applyBorder="1"/>
    <xf numFmtId="0" fontId="27" fillId="0" borderId="0" xfId="3" applyFont="1" applyFill="1" applyBorder="1"/>
    <xf numFmtId="165" fontId="10" fillId="0" borderId="0" xfId="1" applyNumberFormat="1" applyFont="1" applyFill="1" applyBorder="1"/>
    <xf numFmtId="0" fontId="24" fillId="0" borderId="6" xfId="0" applyFont="1" applyBorder="1" applyAlignment="1">
      <alignment horizontal="left" vertical="center" indent="2"/>
    </xf>
    <xf numFmtId="0" fontId="21" fillId="0" borderId="1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2" borderId="9" xfId="2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3" fillId="0" borderId="0" xfId="3" applyFont="1" applyFill="1" applyBorder="1" applyAlignment="1">
      <alignment horizontal="center"/>
    </xf>
    <xf numFmtId="0" fontId="21" fillId="0" borderId="6" xfId="0" applyFont="1" applyFill="1" applyBorder="1"/>
    <xf numFmtId="0" fontId="21" fillId="0" borderId="6" xfId="0" applyFont="1" applyFill="1" applyBorder="1" applyAlignment="1">
      <alignment horizontal="left"/>
    </xf>
    <xf numFmtId="0" fontId="21" fillId="0" borderId="10" xfId="0" applyFont="1" applyFill="1" applyBorder="1"/>
    <xf numFmtId="0" fontId="9" fillId="0" borderId="0" xfId="2" applyFont="1" applyFill="1" applyBorder="1"/>
    <xf numFmtId="17" fontId="0" fillId="0" borderId="0" xfId="0" applyNumberFormat="1" applyFill="1" applyBorder="1"/>
    <xf numFmtId="0" fontId="9" fillId="0" borderId="0" xfId="2" applyFont="1" applyFill="1" applyBorder="1" applyAlignment="1"/>
    <xf numFmtId="0" fontId="24" fillId="0" borderId="6" xfId="0" applyFont="1" applyBorder="1" applyAlignment="1">
      <alignment horizontal="left" vertical="center" wrapText="1"/>
    </xf>
    <xf numFmtId="0" fontId="0" fillId="0" borderId="0" xfId="0"/>
    <xf numFmtId="0" fontId="18" fillId="0" borderId="0" xfId="0" applyFont="1" applyFill="1" applyBorder="1"/>
    <xf numFmtId="0" fontId="28" fillId="0" borderId="0" xfId="4" applyFont="1" applyFill="1" applyBorder="1"/>
    <xf numFmtId="16" fontId="18" fillId="0" borderId="0" xfId="0" applyNumberFormat="1" applyFont="1" applyFill="1" applyBorder="1"/>
    <xf numFmtId="0" fontId="28" fillId="0" borderId="0" xfId="3" applyFont="1" applyFill="1" applyBorder="1"/>
    <xf numFmtId="165" fontId="28" fillId="0" borderId="0" xfId="1" applyNumberFormat="1" applyFont="1" applyFill="1" applyBorder="1"/>
    <xf numFmtId="0" fontId="22" fillId="2" borderId="6" xfId="2" applyFont="1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21" fillId="11" borderId="6" xfId="6" applyFont="1" applyFill="1" applyBorder="1"/>
    <xf numFmtId="164" fontId="29" fillId="11" borderId="6" xfId="6" applyFont="1" applyFill="1" applyBorder="1" applyAlignment="1">
      <alignment horizontal="right" vertical="top" wrapText="1"/>
    </xf>
    <xf numFmtId="164" fontId="30" fillId="11" borderId="6" xfId="6" applyFont="1" applyFill="1" applyBorder="1" applyAlignment="1">
      <alignment horizontal="right" vertical="top" wrapText="1"/>
    </xf>
    <xf numFmtId="2" fontId="0" fillId="11" borderId="6" xfId="0" applyNumberFormat="1" applyFill="1" applyBorder="1"/>
    <xf numFmtId="17" fontId="31" fillId="0" borderId="6" xfId="0" applyNumberFormat="1" applyFont="1" applyBorder="1"/>
    <xf numFmtId="17" fontId="31" fillId="0" borderId="7" xfId="0" applyNumberFormat="1" applyFont="1" applyBorder="1"/>
    <xf numFmtId="0" fontId="32" fillId="11" borderId="6" xfId="0" applyFont="1" applyFill="1" applyBorder="1" applyAlignment="1">
      <alignment horizontal="center"/>
    </xf>
    <xf numFmtId="14" fontId="32" fillId="11" borderId="6" xfId="0" applyNumberFormat="1" applyFont="1" applyFill="1" applyBorder="1" applyAlignment="1">
      <alignment horizontal="center"/>
    </xf>
    <xf numFmtId="0" fontId="33" fillId="11" borderId="6" xfId="0" applyFont="1" applyFill="1" applyBorder="1" applyAlignment="1">
      <alignment horizontal="center"/>
    </xf>
    <xf numFmtId="14" fontId="33" fillId="11" borderId="6" xfId="0" applyNumberFormat="1" applyFont="1" applyFill="1" applyBorder="1" applyAlignment="1">
      <alignment horizontal="center"/>
    </xf>
    <xf numFmtId="166" fontId="32" fillId="11" borderId="6" xfId="0" applyNumberFormat="1" applyFont="1" applyFill="1" applyBorder="1" applyAlignment="1">
      <alignment horizontal="center"/>
    </xf>
    <xf numFmtId="0" fontId="0" fillId="0" borderId="11" xfId="0" applyBorder="1" applyAlignment="1"/>
    <xf numFmtId="0" fontId="5" fillId="6" borderId="6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left" vertical="center"/>
    </xf>
    <xf numFmtId="0" fontId="34" fillId="9" borderId="6" xfId="0" applyFont="1" applyFill="1" applyBorder="1" applyAlignment="1">
      <alignment horizontal="left" vertical="center"/>
    </xf>
    <xf numFmtId="0" fontId="6" fillId="13" borderId="6" xfId="0" applyFont="1" applyFill="1" applyBorder="1" applyAlignment="1">
      <alignment horizontal="left" vertical="center"/>
    </xf>
    <xf numFmtId="0" fontId="6" fillId="14" borderId="6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164" fontId="5" fillId="10" borderId="0" xfId="6" applyFont="1" applyFill="1" applyBorder="1" applyAlignment="1">
      <alignment horizontal="center" vertical="center" wrapText="1"/>
    </xf>
    <xf numFmtId="164" fontId="0" fillId="11" borderId="6" xfId="6" applyFont="1" applyFill="1" applyBorder="1" applyAlignment="1">
      <alignment wrapText="1"/>
    </xf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6" borderId="6" xfId="0" applyFill="1" applyBorder="1"/>
    <xf numFmtId="0" fontId="24" fillId="0" borderId="10" xfId="0" applyFont="1" applyBorder="1" applyAlignment="1">
      <alignment horizontal="left" vertical="center" indent="2"/>
    </xf>
    <xf numFmtId="0" fontId="10" fillId="15" borderId="6" xfId="3" applyFont="1" applyFill="1" applyBorder="1"/>
    <xf numFmtId="0" fontId="0" fillId="15" borderId="6" xfId="0" applyFill="1" applyBorder="1"/>
    <xf numFmtId="165" fontId="10" fillId="15" borderId="6" xfId="1" applyNumberFormat="1" applyFont="1" applyFill="1" applyBorder="1"/>
    <xf numFmtId="0" fontId="21" fillId="0" borderId="1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7" xfId="0" applyFont="1" applyBorder="1" applyAlignment="1"/>
    <xf numFmtId="0" fontId="0" fillId="0" borderId="14" xfId="0" applyFont="1" applyBorder="1" applyAlignment="1"/>
    <xf numFmtId="0" fontId="9" fillId="2" borderId="6" xfId="2" applyFont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Border="1"/>
    <xf numFmtId="17" fontId="0" fillId="0" borderId="6" xfId="0" applyNumberFormat="1" applyFont="1" applyBorder="1"/>
    <xf numFmtId="17" fontId="0" fillId="0" borderId="7" xfId="0" applyNumberFormat="1" applyFont="1" applyBorder="1"/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 vertical="center" indent="2"/>
    </xf>
    <xf numFmtId="0" fontId="0" fillId="0" borderId="6" xfId="0" applyFont="1" applyFill="1" applyBorder="1"/>
    <xf numFmtId="0" fontId="0" fillId="0" borderId="6" xfId="0" applyFont="1" applyFill="1" applyBorder="1" applyAlignment="1">
      <alignment horizontal="left"/>
    </xf>
    <xf numFmtId="0" fontId="0" fillId="0" borderId="6" xfId="0" applyFont="1" applyBorder="1"/>
    <xf numFmtId="0" fontId="0" fillId="0" borderId="7" xfId="0" applyFont="1" applyBorder="1"/>
    <xf numFmtId="0" fontId="0" fillId="0" borderId="6" xfId="0" applyFont="1" applyBorder="1" applyAlignment="1">
      <alignment horizontal="left" vertical="center" wrapText="1"/>
    </xf>
    <xf numFmtId="0" fontId="0" fillId="0" borderId="10" xfId="0" applyFont="1" applyFill="1" applyBorder="1"/>
    <xf numFmtId="0" fontId="0" fillId="0" borderId="10" xfId="0" applyFont="1" applyBorder="1"/>
    <xf numFmtId="0" fontId="0" fillId="0" borderId="11" xfId="0" applyFont="1" applyBorder="1"/>
    <xf numFmtId="0" fontId="0" fillId="15" borderId="6" xfId="0" applyFont="1" applyFill="1" applyBorder="1"/>
    <xf numFmtId="2" fontId="0" fillId="11" borderId="6" xfId="0" applyNumberFormat="1" applyFill="1" applyBorder="1" applyAlignment="1">
      <alignment vertical="center"/>
    </xf>
    <xf numFmtId="164" fontId="0" fillId="11" borderId="6" xfId="6" applyFont="1" applyFill="1" applyBorder="1" applyAlignment="1">
      <alignment vertical="center"/>
    </xf>
    <xf numFmtId="0" fontId="5" fillId="10" borderId="19" xfId="0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8" fillId="0" borderId="0" xfId="2" applyFont="1" applyFill="1" applyBorder="1" applyAlignment="1">
      <alignment horizontal="center"/>
    </xf>
  </cellXfs>
  <cellStyles count="7">
    <cellStyle name="Bad" xfId="5" builtinId="27"/>
    <cellStyle name="Calculation" xfId="4" builtinId="22"/>
    <cellStyle name="Comma" xfId="6" builtinId="3"/>
    <cellStyle name="Good" xfId="2" builtinId="26"/>
    <cellStyle name="Neutral" xfId="3" builtinId="2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66"/>
      <color rgb="FF007A37"/>
      <color rgb="FFF2DCDA"/>
      <color rgb="FFF7E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styles" Target="style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sharedStrings" Target="sharedString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sheetMetadata" Target="metadata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Improvements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0732873113581506E-2"/>
          <c:y val="6.4514832923689258E-2"/>
          <c:w val="0.57414673253784343"/>
          <c:h val="0.8844872594354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Summary!$E$128</c:f>
              <c:strCache>
                <c:ptCount val="1"/>
                <c:pt idx="0">
                  <c:v>Baseline 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Summary!$F$129:$F$202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1.4919502895066175</c:v>
                  </c:pt>
                  <c:pt idx="2">
                    <c:v>1.1683802216141612</c:v>
                  </c:pt>
                  <c:pt idx="3">
                    <c:v>0.36464227527765841</c:v>
                  </c:pt>
                  <c:pt idx="4">
                    <c:v>0.77754140540495564</c:v>
                  </c:pt>
                  <c:pt idx="5">
                    <c:v>1.1962030830688271</c:v>
                  </c:pt>
                  <c:pt idx="6">
                    <c:v>1.0448911312411961</c:v>
                  </c:pt>
                  <c:pt idx="7">
                    <c:v>1.4377671978576563</c:v>
                  </c:pt>
                  <c:pt idx="8">
                    <c:v>0.89885533034733311</c:v>
                  </c:pt>
                  <c:pt idx="9">
                    <c:v>0.97758819057930046</c:v>
                  </c:pt>
                  <c:pt idx="10">
                    <c:v>0.84906662131061461</c:v>
                  </c:pt>
                  <c:pt idx="11">
                    <c:v>0.55534006285418991</c:v>
                  </c:pt>
                  <c:pt idx="12">
                    <c:v>0.61859211271101688</c:v>
                  </c:pt>
                  <c:pt idx="13">
                    <c:v>0.88143710127068076</c:v>
                  </c:pt>
                  <c:pt idx="14">
                    <c:v>0.77436815852467977</c:v>
                  </c:pt>
                  <c:pt idx="15">
                    <c:v>0.81238679160174376</c:v>
                  </c:pt>
                  <c:pt idx="16">
                    <c:v>0.29146048641817884</c:v>
                  </c:pt>
                  <c:pt idx="17">
                    <c:v>1.027514669391195</c:v>
                  </c:pt>
                  <c:pt idx="18">
                    <c:v>0.39385867229199384</c:v>
                  </c:pt>
                  <c:pt idx="19">
                    <c:v>1.0939268258329751</c:v>
                  </c:pt>
                  <c:pt idx="20">
                    <c:v>0.18649378618832771</c:v>
                  </c:pt>
                </c:numCache>
              </c:numRef>
            </c:plus>
            <c:minus>
              <c:numRef>
                <c:f>Summary!$F$129:$F$202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1.4919502895066175</c:v>
                  </c:pt>
                  <c:pt idx="2">
                    <c:v>1.1683802216141612</c:v>
                  </c:pt>
                  <c:pt idx="3">
                    <c:v>0.36464227527765841</c:v>
                  </c:pt>
                  <c:pt idx="4">
                    <c:v>0.77754140540495564</c:v>
                  </c:pt>
                  <c:pt idx="5">
                    <c:v>1.1962030830688271</c:v>
                  </c:pt>
                  <c:pt idx="6">
                    <c:v>1.0448911312411961</c:v>
                  </c:pt>
                  <c:pt idx="7">
                    <c:v>1.4377671978576563</c:v>
                  </c:pt>
                  <c:pt idx="8">
                    <c:v>0.89885533034733311</c:v>
                  </c:pt>
                  <c:pt idx="9">
                    <c:v>0.97758819057930046</c:v>
                  </c:pt>
                  <c:pt idx="10">
                    <c:v>0.84906662131061461</c:v>
                  </c:pt>
                  <c:pt idx="11">
                    <c:v>0.55534006285418991</c:v>
                  </c:pt>
                  <c:pt idx="12">
                    <c:v>0.61859211271101688</c:v>
                  </c:pt>
                  <c:pt idx="13">
                    <c:v>0.88143710127068076</c:v>
                  </c:pt>
                  <c:pt idx="14">
                    <c:v>0.77436815852467977</c:v>
                  </c:pt>
                  <c:pt idx="15">
                    <c:v>0.81238679160174376</c:v>
                  </c:pt>
                  <c:pt idx="16">
                    <c:v>0.29146048641817884</c:v>
                  </c:pt>
                  <c:pt idx="17">
                    <c:v>1.027514669391195</c:v>
                  </c:pt>
                  <c:pt idx="18">
                    <c:v>0.39385867229199384</c:v>
                  </c:pt>
                  <c:pt idx="19">
                    <c:v>1.0939268258329751</c:v>
                  </c:pt>
                  <c:pt idx="20">
                    <c:v>0.18649378618832771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Summary!$C$129:$C$202</c:f>
              <c:strCache>
                <c:ptCount val="21"/>
                <c:pt idx="0">
                  <c:v>How many household members are 16 years-old or younger?</c:v>
                </c:pt>
                <c:pt idx="1">
                  <c:v>How many children aged 5-16 attend school?</c:v>
                </c:pt>
                <c:pt idx="2">
                  <c:v>Do any household members attend a private school?</c:v>
                </c:pt>
                <c:pt idx="3">
                  <c:v>Does the female head/wife know how to read a letter?</c:v>
                </c:pt>
                <c:pt idx="4">
                  <c:v>What type of house do they live in?</c:v>
                </c:pt>
                <c:pt idx="5">
                  <c:v>What type of toilet is used in your household?</c:v>
                </c:pt>
                <c:pt idx="6">
                  <c:v>What type of stove does your household mainly use for cooking?</c:v>
                </c:pt>
                <c:pt idx="7">
                  <c:v>How many radio/tape/CD players do the household own?</c:v>
                </c:pt>
                <c:pt idx="8">
                  <c:v>How many mobile telephones do people in the household own?</c:v>
                </c:pt>
                <c:pt idx="9">
                  <c:v>Does anyone in the household own a motorcycle/scooter?  Long-term relationship with a life partner?</c:v>
                </c:pt>
                <c:pt idx="10">
                  <c:v>Does anyone in the household own a car/microbus/jeep?</c:v>
                </c:pt>
                <c:pt idx="11">
                  <c:v>Does the household own a TV?</c:v>
                </c:pt>
                <c:pt idx="12">
                  <c:v>Does anyone in the household own a computer/laptop/ tablet?</c:v>
                </c:pt>
                <c:pt idx="13">
                  <c:v>How many poultry (ducks, geese, chickens) does the household own?</c:v>
                </c:pt>
                <c:pt idx="14">
                  <c:v>How many cows/buffalo does the household own?</c:v>
                </c:pt>
                <c:pt idx="15">
                  <c:v>How many sheep/goats does the household own?</c:v>
                </c:pt>
                <c:pt idx="16">
                  <c:v>Does anyone in the household have farm land?</c:v>
                </c:pt>
                <c:pt idx="17">
                  <c:v>Does anyone in the household have life insurance?</c:v>
                </c:pt>
                <c:pt idx="18">
                  <c:v>Does anyone in the household have money in a savings scheme?</c:v>
                </c:pt>
                <c:pt idx="19">
                  <c:v>Does anyone in the household have a pension?</c:v>
                </c:pt>
                <c:pt idx="20">
                  <c:v>Does the household have access to a drinking water supply?</c:v>
                </c:pt>
              </c:strCache>
            </c:strRef>
          </c:cat>
          <c:val>
            <c:numRef>
              <c:f>Summary!$E$129:$E$202</c:f>
              <c:numCache>
                <c:formatCode>0.00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2.2543859649122808</c:v>
                </c:pt>
                <c:pt idx="3">
                  <c:v>0.84210526315789469</c:v>
                </c:pt>
                <c:pt idx="4">
                  <c:v>0.97368421052631582</c:v>
                </c:pt>
                <c:pt idx="5">
                  <c:v>0.75438596491228072</c:v>
                </c:pt>
                <c:pt idx="6">
                  <c:v>0.51754385964912286</c:v>
                </c:pt>
                <c:pt idx="7">
                  <c:v>1.3421052631578947</c:v>
                </c:pt>
                <c:pt idx="8">
                  <c:v>1.736842105263158</c:v>
                </c:pt>
                <c:pt idx="9">
                  <c:v>2.2105263157894739</c:v>
                </c:pt>
                <c:pt idx="10">
                  <c:v>1.4473684210526316</c:v>
                </c:pt>
                <c:pt idx="11">
                  <c:v>1.8421052631578947</c:v>
                </c:pt>
                <c:pt idx="12">
                  <c:v>1.7456140350877194</c:v>
                </c:pt>
                <c:pt idx="13">
                  <c:v>1.0614035087719298</c:v>
                </c:pt>
                <c:pt idx="14">
                  <c:v>2.4649122807017543</c:v>
                </c:pt>
                <c:pt idx="15">
                  <c:v>2.6052631578947367</c:v>
                </c:pt>
                <c:pt idx="16">
                  <c:v>2.9473684210526314</c:v>
                </c:pt>
                <c:pt idx="17">
                  <c:v>2.5350877192982457</c:v>
                </c:pt>
                <c:pt idx="18">
                  <c:v>2.9473684210526314</c:v>
                </c:pt>
                <c:pt idx="19">
                  <c:v>2.5263157894736841</c:v>
                </c:pt>
                <c:pt idx="20">
                  <c:v>2.9824561403508771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6-473C-8CBB-986457A6B471}"/>
            </c:ext>
          </c:extLst>
        </c:ser>
        <c:ser>
          <c:idx val="1"/>
          <c:order val="1"/>
          <c:tx>
            <c:strRef>
              <c:f>Summary!$G$128</c:f>
              <c:strCache>
                <c:ptCount val="1"/>
                <c:pt idx="0">
                  <c:v>Monitor average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Summary!$H$129:$H$202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0.15612494995995996</c:v>
                  </c:pt>
                  <c:pt idx="3">
                    <c:v>0.15612494995995996</c:v>
                  </c:pt>
                  <c:pt idx="4">
                    <c:v>0.26339134382131846</c:v>
                  </c:pt>
                  <c:pt idx="5">
                    <c:v>0.31224989991991992</c:v>
                  </c:pt>
                  <c:pt idx="6">
                    <c:v>0</c:v>
                  </c:pt>
                  <c:pt idx="7">
                    <c:v>0.79647661610369958</c:v>
                  </c:pt>
                  <c:pt idx="8">
                    <c:v>0.75993420767853315</c:v>
                  </c:pt>
                  <c:pt idx="9">
                    <c:v>0.80272971790011616</c:v>
                  </c:pt>
                  <c:pt idx="10">
                    <c:v>0.99874921777190895</c:v>
                  </c:pt>
                  <c:pt idx="11">
                    <c:v>0</c:v>
                  </c:pt>
                  <c:pt idx="12">
                    <c:v>0.9483538369195329</c:v>
                  </c:pt>
                  <c:pt idx="13">
                    <c:v>0.31224989991991992</c:v>
                  </c:pt>
                  <c:pt idx="14">
                    <c:v>0.71414284285428498</c:v>
                  </c:pt>
                  <c:pt idx="15">
                    <c:v>0.66143782776614768</c:v>
                  </c:pt>
                  <c:pt idx="16">
                    <c:v>0.83666002653407556</c:v>
                  </c:pt>
                  <c:pt idx="17">
                    <c:v>0.93674969975975975</c:v>
                  </c:pt>
                  <c:pt idx="18">
                    <c:v>0.98710435111998163</c:v>
                  </c:pt>
                  <c:pt idx="19">
                    <c:v>0.76811457478686085</c:v>
                  </c:pt>
                  <c:pt idx="20">
                    <c:v>0.55677643628300222</c:v>
                  </c:pt>
                </c:numCache>
              </c:numRef>
            </c:plus>
            <c:minus>
              <c:numRef>
                <c:f>Summary!$H$129:$H$202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0.15612494995995996</c:v>
                  </c:pt>
                  <c:pt idx="3">
                    <c:v>0.15612494995995996</c:v>
                  </c:pt>
                  <c:pt idx="4">
                    <c:v>0.26339134382131846</c:v>
                  </c:pt>
                  <c:pt idx="5">
                    <c:v>0.31224989991991992</c:v>
                  </c:pt>
                  <c:pt idx="6">
                    <c:v>0</c:v>
                  </c:pt>
                  <c:pt idx="7">
                    <c:v>0.79647661610369958</c:v>
                  </c:pt>
                  <c:pt idx="8">
                    <c:v>0.75993420767853315</c:v>
                  </c:pt>
                  <c:pt idx="9">
                    <c:v>0.80272971790011616</c:v>
                  </c:pt>
                  <c:pt idx="10">
                    <c:v>0.99874921777190895</c:v>
                  </c:pt>
                  <c:pt idx="11">
                    <c:v>0</c:v>
                  </c:pt>
                  <c:pt idx="12">
                    <c:v>0.9483538369195329</c:v>
                  </c:pt>
                  <c:pt idx="13">
                    <c:v>0.31224989991991992</c:v>
                  </c:pt>
                  <c:pt idx="14">
                    <c:v>0.71414284285428498</c:v>
                  </c:pt>
                  <c:pt idx="15">
                    <c:v>0.66143782776614768</c:v>
                  </c:pt>
                  <c:pt idx="16">
                    <c:v>0.83666002653407556</c:v>
                  </c:pt>
                  <c:pt idx="17">
                    <c:v>0.93674969975975975</c:v>
                  </c:pt>
                  <c:pt idx="18">
                    <c:v>0.98710435111998163</c:v>
                  </c:pt>
                  <c:pt idx="19">
                    <c:v>0.76811457478686085</c:v>
                  </c:pt>
                  <c:pt idx="20">
                    <c:v>0.55677643628300222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Summary!$C$129:$C$202</c:f>
              <c:strCache>
                <c:ptCount val="21"/>
                <c:pt idx="0">
                  <c:v>How many household members are 16 years-old or younger?</c:v>
                </c:pt>
                <c:pt idx="1">
                  <c:v>How many children aged 5-16 attend school?</c:v>
                </c:pt>
                <c:pt idx="2">
                  <c:v>Do any household members attend a private school?</c:v>
                </c:pt>
                <c:pt idx="3">
                  <c:v>Does the female head/wife know how to read a letter?</c:v>
                </c:pt>
                <c:pt idx="4">
                  <c:v>What type of house do they live in?</c:v>
                </c:pt>
                <c:pt idx="5">
                  <c:v>What type of toilet is used in your household?</c:v>
                </c:pt>
                <c:pt idx="6">
                  <c:v>What type of stove does your household mainly use for cooking?</c:v>
                </c:pt>
                <c:pt idx="7">
                  <c:v>How many radio/tape/CD players do the household own?</c:v>
                </c:pt>
                <c:pt idx="8">
                  <c:v>How many mobile telephones do people in the household own?</c:v>
                </c:pt>
                <c:pt idx="9">
                  <c:v>Does anyone in the household own a motorcycle/scooter?  Long-term relationship with a life partner?</c:v>
                </c:pt>
                <c:pt idx="10">
                  <c:v>Does anyone in the household own a car/microbus/jeep?</c:v>
                </c:pt>
                <c:pt idx="11">
                  <c:v>Does the household own a TV?</c:v>
                </c:pt>
                <c:pt idx="12">
                  <c:v>Does anyone in the household own a computer/laptop/ tablet?</c:v>
                </c:pt>
                <c:pt idx="13">
                  <c:v>How many poultry (ducks, geese, chickens) does the household own?</c:v>
                </c:pt>
                <c:pt idx="14">
                  <c:v>How many cows/buffalo does the household own?</c:v>
                </c:pt>
                <c:pt idx="15">
                  <c:v>How many sheep/goats does the household own?</c:v>
                </c:pt>
                <c:pt idx="16">
                  <c:v>Does anyone in the household have farm land?</c:v>
                </c:pt>
                <c:pt idx="17">
                  <c:v>Does anyone in the household have life insurance?</c:v>
                </c:pt>
                <c:pt idx="18">
                  <c:v>Does anyone in the household have money in a savings scheme?</c:v>
                </c:pt>
                <c:pt idx="19">
                  <c:v>Does anyone in the household have a pension?</c:v>
                </c:pt>
                <c:pt idx="20">
                  <c:v>Does the household have access to a drinking water supply?</c:v>
                </c:pt>
              </c:strCache>
            </c:strRef>
          </c:cat>
          <c:val>
            <c:numRef>
              <c:f>Summary!$G$129:$G$202</c:f>
              <c:numCache>
                <c:formatCode>0.00</c:formatCode>
                <c:ptCount val="74"/>
                <c:pt idx="0">
                  <c:v>0</c:v>
                </c:pt>
                <c:pt idx="1">
                  <c:v>3</c:v>
                </c:pt>
                <c:pt idx="2">
                  <c:v>2.9750000000000001</c:v>
                </c:pt>
                <c:pt idx="3">
                  <c:v>2.9750000000000001</c:v>
                </c:pt>
                <c:pt idx="4">
                  <c:v>2.9249999999999998</c:v>
                </c:pt>
                <c:pt idx="5">
                  <c:v>2.95</c:v>
                </c:pt>
                <c:pt idx="6">
                  <c:v>3</c:v>
                </c:pt>
                <c:pt idx="7">
                  <c:v>1.625</c:v>
                </c:pt>
                <c:pt idx="8">
                  <c:v>1.65</c:v>
                </c:pt>
                <c:pt idx="9">
                  <c:v>2.1749999999999998</c:v>
                </c:pt>
                <c:pt idx="10">
                  <c:v>2.0499999999999998</c:v>
                </c:pt>
                <c:pt idx="11">
                  <c:v>3</c:v>
                </c:pt>
                <c:pt idx="12">
                  <c:v>2.2749999999999999</c:v>
                </c:pt>
                <c:pt idx="13">
                  <c:v>1.05</c:v>
                </c:pt>
                <c:pt idx="14">
                  <c:v>2.7</c:v>
                </c:pt>
                <c:pt idx="15">
                  <c:v>1.25</c:v>
                </c:pt>
                <c:pt idx="16">
                  <c:v>2.5</c:v>
                </c:pt>
                <c:pt idx="17">
                  <c:v>1.65</c:v>
                </c:pt>
                <c:pt idx="18">
                  <c:v>2.0249999999999999</c:v>
                </c:pt>
                <c:pt idx="19">
                  <c:v>1.4</c:v>
                </c:pt>
                <c:pt idx="20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6-473C-8CBB-986457A6B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775232"/>
        <c:axId val="57776768"/>
      </c:barChart>
      <c:catAx>
        <c:axId val="5777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76768"/>
        <c:crosses val="autoZero"/>
        <c:auto val="1"/>
        <c:lblAlgn val="ctr"/>
        <c:lblOffset val="100"/>
        <c:noMultiLvlLbl val="0"/>
      </c:catAx>
      <c:valAx>
        <c:axId val="5777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7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Summary!$J$8</c:f>
              <c:strCache>
                <c:ptCount val="1"/>
                <c:pt idx="0">
                  <c:v>Monitor Improvement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D567FBC3-E825-4531-9711-BBCF702874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9D4-4814-A3CD-A1DC86EFBA2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B6434B5-4891-4358-85F6-F5F804C124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9D4-4814-A3CD-A1DC86EFBA2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0E8FCF8-54DA-4EB0-A0B7-99EFD639DD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9D4-4814-A3CD-A1DC86EFBA2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FDC6C49-02F7-436D-A079-468145C074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9D4-4814-A3CD-A1DC86EFBA2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43675E5-B848-43DB-A4B0-B40A4BA8D3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9D4-4814-A3CD-A1DC86EFBA2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76937B2-751A-4557-B548-DA2A03EEA5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9D4-4814-A3CD-A1DC86EFBA2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283D17E-FE65-4FA7-9F3B-6820B23526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9D4-4814-A3CD-A1DC86EFBA2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A5E809A-21EB-46FA-84F4-E54EEC5861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9D4-4814-A3CD-A1DC86EFBA2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91520E5-C558-4AD5-AEC0-3DCF9CF5BB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9D4-4814-A3CD-A1DC86EFBA2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A9B1691-AF05-4186-8BB0-C5AE7C99D6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9D4-4814-A3CD-A1DC86EFBA2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CF172A3-38BC-46FE-B79C-0BB10B111C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9D4-4814-A3CD-A1DC86EFBA2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27250A6-60E4-44DB-A2F6-AD106F7C9E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9D4-4814-A3CD-A1DC86EFBA2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4444C44-DD9C-4D60-B657-C8C0F3088A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9D4-4814-A3CD-A1DC86EFBA2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29B9A65-5741-4F16-84A9-818F8DDD70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9D4-4814-A3CD-A1DC86EFBA2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B397FAE0-9962-48B4-AC86-23174A73BF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9D4-4814-A3CD-A1DC86EFBA2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2802A77-B8A9-4C6E-9B94-5886CBBC77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19D4-4814-A3CD-A1DC86EFBA2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805603A0-8F4B-4727-B3DF-6DFC2DFCAF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19D4-4814-A3CD-A1DC86EFBA2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9DF1D40A-F6C0-436B-8440-B325956D4E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19D4-4814-A3CD-A1DC86EFBA2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F00C49F6-FE3D-49EA-941F-C48B2C36EC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19D4-4814-A3CD-A1DC86EFBA2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CC5C6D2C-973B-4074-A2B5-A503D5E4D5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19D4-4814-A3CD-A1DC86EFBA2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AC763218-EBBB-43AB-8AE9-659FB3EC57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19D4-4814-A3CD-A1DC86EFBA2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84B93C33-0ED5-4FA9-88C5-A4B63326FB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19D4-4814-A3CD-A1DC86EFBA2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55536CCA-6C35-4237-893F-690CAEEF1E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19D4-4814-A3CD-A1DC86EFBA2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ED28EB62-58F5-4B02-8988-143184E2FD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19D4-4814-A3CD-A1DC86EFBA2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E6C6B256-80EB-4C7D-A9E7-C67EA849A1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19D4-4814-A3CD-A1DC86EFBA2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8D402950-83A3-4A58-BBB6-013B38FC61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19D4-4814-A3CD-A1DC86EFBA2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3E6DD4A7-484B-4626-BE50-7C9AE4E357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19D4-4814-A3CD-A1DC86EFBA2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D3BDE06E-A0A7-4CA1-AC01-1C6A8B9E5D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19D4-4814-A3CD-A1DC86EFBA2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5CB5F277-321E-4EBE-B3E2-AC2B723918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19D4-4814-A3CD-A1DC86EFBA2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DC38BA02-87DE-45F7-A49C-64DC73EB30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19D4-4814-A3CD-A1DC86EFBA2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CD26C6A4-6861-4591-88C0-1AF3E22CCE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19D4-4814-A3CD-A1DC86EFBA2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B1DB7CF5-9959-4F54-9B52-B8BF0011DB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19D4-4814-A3CD-A1DC86EFBA2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DA071774-3C45-4345-AE94-863D6BFE97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19D4-4814-A3CD-A1DC86EFBA2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54A76183-60F7-414F-9E22-1200C512C7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19D4-4814-A3CD-A1DC86EFBA29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502CBB2D-EAB3-4BE8-9D0E-AB3DC3EC37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19D4-4814-A3CD-A1DC86EFBA2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EACDB598-4F32-410C-A7B7-D0F5CA4CFF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19D4-4814-A3CD-A1DC86EFBA2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70E6085F-19C4-48AA-B7AC-D8C16EA8B7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19D4-4814-A3CD-A1DC86EFBA2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56A31BF2-95F2-47D5-B920-4FEF93B5B9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19D4-4814-A3CD-A1DC86EFBA2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50F7704F-610F-4D3B-9FF6-3FF3BD7C1F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19D4-4814-A3CD-A1DC86EFBA2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BE881E3D-7C48-4DA0-8BCD-7C2C76167C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19D4-4814-A3CD-A1DC86EFBA29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F5CD5764-65CA-4930-ACB6-8B800C016F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19D4-4814-A3CD-A1DC86EFBA2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F98E19D6-2F8E-4E81-9201-824BA6B2CB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19D4-4814-A3CD-A1DC86EFBA2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A0855030-786C-40B0-8330-2736A1C480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19D4-4814-A3CD-A1DC86EFBA2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C51B1B58-A978-4B06-9608-B813C6E264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19D4-4814-A3CD-A1DC86EFBA2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48946731-1EE7-4886-B33F-467E6C5EB9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19D4-4814-A3CD-A1DC86EFBA2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ABB32E93-3E4B-4E67-96A3-665681B79B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19D4-4814-A3CD-A1DC86EFBA2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FB3B7A3B-ED26-4674-BA47-0B0B985D96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19D4-4814-A3CD-A1DC86EFBA29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08F53835-E1C3-47B2-B69C-E647FDB9E9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19D4-4814-A3CD-A1DC86EFBA2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BA448AE7-D713-432E-8012-E07DB9E045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19D4-4814-A3CD-A1DC86EFBA2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46BD46E4-F065-47C7-AE34-AC3DDFC71F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19D4-4814-A3CD-A1DC86EFBA29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2226DE00-7602-4C15-8F86-0B013B38F4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19D4-4814-A3CD-A1DC86EFBA29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E3FE26FC-8542-4CD6-BE2E-42D274B43B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19D4-4814-A3CD-A1DC86EFBA29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2CAF4726-284A-4E7D-806C-877277123A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19D4-4814-A3CD-A1DC86EFBA29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6BA30935-681A-42D5-844F-C38AD6FE38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19D4-4814-A3CD-A1DC86EFBA29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0-DA04-43AC-A269-6BE4E2F51BAC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1-DA04-43AC-A269-6BE4E2F51BAC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2-DA04-43AC-A269-6BE4E2F51BAC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3-DA04-43AC-A269-6BE4E2F51BAC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4-DA04-43AC-A269-6BE4E2F51BAC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5-DA04-43AC-A269-6BE4E2F51BAC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6-DA04-43AC-A269-6BE4E2F51BAC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7-DA04-43AC-A269-6BE4E2F51BAC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8-DA04-43AC-A269-6BE4E2F51BAC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9-DA04-43AC-A269-6BE4E2F51BAC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A-DA04-43AC-A269-6BE4E2F51BAC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B-DA04-43AC-A269-6BE4E2F51BAC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C-DA04-43AC-A269-6BE4E2F51BAC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D-DA04-43AC-A269-6BE4E2F51BAC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E-DA04-43AC-A269-6BE4E2F51BAC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F-DA04-43AC-A269-6BE4E2F51BAC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10-DA04-43AC-A269-6BE4E2F51BAC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11-DA04-43AC-A269-6BE4E2F51BAC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12-DA04-43AC-A269-6BE4E2F51BAC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13-DA04-43AC-A269-6BE4E2F51BAC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14-DA04-43AC-A269-6BE4E2F51BAC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15-DA04-43AC-A269-6BE4E2F51BAC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16-DA04-43AC-A269-6BE4E2F51BAC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17-DA04-43AC-A269-6BE4E2F51BAC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18-DA04-43AC-A269-6BE4E2F51BAC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19-DA04-43AC-A269-6BE4E2F51BAC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1A-DA04-43AC-A269-6BE4E2F51BAC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1B-DA04-43AC-A269-6BE4E2F51BAC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1C-DA04-43AC-A269-6BE4E2F51BAC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1D-DA04-43AC-A269-6BE4E2F51BAC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1E-DA04-43AC-A269-6BE4E2F51BAC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1F-DA04-43AC-A269-6BE4E2F51BAC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20-DA04-43AC-A269-6BE4E2F51BAC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21-DA04-43AC-A269-6BE4E2F51BAC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22-DA04-43AC-A269-6BE4E2F51BAC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23-DA04-43AC-A269-6BE4E2F51BAC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24-DA04-43AC-A269-6BE4E2F51BAC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25-DA04-43AC-A269-6BE4E2F51BAC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26-DA04-43AC-A269-6BE4E2F51BAC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27-DA04-43AC-A269-6BE4E2F51BAC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28-DA04-43AC-A269-6BE4E2F51BAC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29-DA04-43AC-A269-6BE4E2F51BAC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2A-DA04-43AC-A269-6BE4E2F51BAC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2B-DA04-43AC-A269-6BE4E2F51BAC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2C-DA04-43AC-A269-6BE4E2F51BAC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2D-DA04-43AC-A269-6BE4E2F51BAC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2E-DA04-43AC-A269-6BE4E2F51BAC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2F-DA04-43AC-A269-6BE4E2F51BAC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30-DA04-43AC-A269-6BE4E2F51BAC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31-DA04-43AC-A269-6BE4E2F51BAC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32-DA04-43AC-A269-6BE4E2F51BAC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33-DA04-43AC-A269-6BE4E2F51BAC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34-DA04-43AC-A269-6BE4E2F51BAC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35-DA04-43AC-A269-6BE4E2F51BAC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36-DA04-43AC-A269-6BE4E2F51BAC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37-DA04-43AC-A269-6BE4E2F51BAC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38-DA04-43AC-A269-6BE4E2F51BAC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39-DA04-43AC-A269-6BE4E2F51BAC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3A-DA04-43AC-A269-6BE4E2F51BAC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3B-DA04-43AC-A269-6BE4E2F51BAC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3C-DA04-43AC-A269-6BE4E2F51BAC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3D-DA04-43AC-A269-6BE4E2F51B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Summary!#REF!</c:f>
            </c:numRef>
          </c:xVal>
          <c:yVal>
            <c:numRef>
              <c:f>Summary!$L$9:$L$124</c:f>
              <c:numCache>
                <c:formatCode>_-* #,##0.00_-;\-* #,##0.00_-;_-* "-"??_-;_-@_-</c:formatCode>
                <c:ptCount val="116"/>
                <c:pt idx="0">
                  <c:v>7500</c:v>
                </c:pt>
                <c:pt idx="1">
                  <c:v>8500</c:v>
                </c:pt>
                <c:pt idx="2">
                  <c:v>11500</c:v>
                </c:pt>
                <c:pt idx="3">
                  <c:v>6500</c:v>
                </c:pt>
                <c:pt idx="4">
                  <c:v>8500</c:v>
                </c:pt>
                <c:pt idx="5">
                  <c:v>3500</c:v>
                </c:pt>
                <c:pt idx="6">
                  <c:v>7500</c:v>
                </c:pt>
                <c:pt idx="7">
                  <c:v>18900</c:v>
                </c:pt>
                <c:pt idx="8">
                  <c:v>1200</c:v>
                </c:pt>
                <c:pt idx="9">
                  <c:v>7500</c:v>
                </c:pt>
                <c:pt idx="10">
                  <c:v>7000</c:v>
                </c:pt>
                <c:pt idx="11">
                  <c:v>3500</c:v>
                </c:pt>
                <c:pt idx="12">
                  <c:v>1200</c:v>
                </c:pt>
                <c:pt idx="13">
                  <c:v>18500</c:v>
                </c:pt>
                <c:pt idx="14">
                  <c:v>15000</c:v>
                </c:pt>
                <c:pt idx="15">
                  <c:v>15000</c:v>
                </c:pt>
                <c:pt idx="16">
                  <c:v>10500</c:v>
                </c:pt>
                <c:pt idx="17">
                  <c:v>12000</c:v>
                </c:pt>
                <c:pt idx="18">
                  <c:v>10500</c:v>
                </c:pt>
                <c:pt idx="19">
                  <c:v>15500</c:v>
                </c:pt>
                <c:pt idx="20">
                  <c:v>10000</c:v>
                </c:pt>
                <c:pt idx="21">
                  <c:v>15000</c:v>
                </c:pt>
                <c:pt idx="22">
                  <c:v>3000</c:v>
                </c:pt>
                <c:pt idx="23">
                  <c:v>9800</c:v>
                </c:pt>
                <c:pt idx="24">
                  <c:v>20000</c:v>
                </c:pt>
                <c:pt idx="25">
                  <c:v>6500</c:v>
                </c:pt>
                <c:pt idx="26">
                  <c:v>3500</c:v>
                </c:pt>
                <c:pt idx="27">
                  <c:v>8500</c:v>
                </c:pt>
                <c:pt idx="28">
                  <c:v>12500</c:v>
                </c:pt>
                <c:pt idx="29">
                  <c:v>9500</c:v>
                </c:pt>
                <c:pt idx="30">
                  <c:v>12500</c:v>
                </c:pt>
                <c:pt idx="31">
                  <c:v>10500</c:v>
                </c:pt>
                <c:pt idx="32">
                  <c:v>13500</c:v>
                </c:pt>
                <c:pt idx="33">
                  <c:v>10500</c:v>
                </c:pt>
                <c:pt idx="34">
                  <c:v>9000</c:v>
                </c:pt>
                <c:pt idx="35">
                  <c:v>14500</c:v>
                </c:pt>
                <c:pt idx="36">
                  <c:v>8500</c:v>
                </c:pt>
                <c:pt idx="37">
                  <c:v>9500</c:v>
                </c:pt>
                <c:pt idx="38">
                  <c:v>8000</c:v>
                </c:pt>
                <c:pt idx="39">
                  <c:v>12500</c:v>
                </c:pt>
                <c:pt idx="40">
                  <c:v>15500</c:v>
                </c:pt>
                <c:pt idx="41">
                  <c:v>9500</c:v>
                </c:pt>
                <c:pt idx="42">
                  <c:v>12500</c:v>
                </c:pt>
                <c:pt idx="43">
                  <c:v>7000</c:v>
                </c:pt>
                <c:pt idx="44">
                  <c:v>13500</c:v>
                </c:pt>
                <c:pt idx="45">
                  <c:v>6500</c:v>
                </c:pt>
                <c:pt idx="46">
                  <c:v>9500</c:v>
                </c:pt>
                <c:pt idx="47">
                  <c:v>10500</c:v>
                </c:pt>
                <c:pt idx="48">
                  <c:v>9500</c:v>
                </c:pt>
                <c:pt idx="49">
                  <c:v>5000</c:v>
                </c:pt>
                <c:pt idx="50">
                  <c:v>6500</c:v>
                </c:pt>
                <c:pt idx="51">
                  <c:v>8500</c:v>
                </c:pt>
                <c:pt idx="52">
                  <c:v>10500</c:v>
                </c:pt>
                <c:pt idx="53">
                  <c:v>12500</c:v>
                </c:pt>
                <c:pt idx="54">
                  <c:v>9500</c:v>
                </c:pt>
                <c:pt idx="55">
                  <c:v>10500</c:v>
                </c:pt>
                <c:pt idx="56">
                  <c:v>12000</c:v>
                </c:pt>
                <c:pt idx="57">
                  <c:v>13000</c:v>
                </c:pt>
                <c:pt idx="58">
                  <c:v>12000</c:v>
                </c:pt>
                <c:pt idx="59">
                  <c:v>9500</c:v>
                </c:pt>
                <c:pt idx="60">
                  <c:v>11500</c:v>
                </c:pt>
                <c:pt idx="61">
                  <c:v>10500</c:v>
                </c:pt>
                <c:pt idx="62">
                  <c:v>3500</c:v>
                </c:pt>
                <c:pt idx="63">
                  <c:v>5500</c:v>
                </c:pt>
                <c:pt idx="64">
                  <c:v>6500</c:v>
                </c:pt>
                <c:pt idx="65">
                  <c:v>7200</c:v>
                </c:pt>
                <c:pt idx="66">
                  <c:v>4500</c:v>
                </c:pt>
                <c:pt idx="67">
                  <c:v>4500</c:v>
                </c:pt>
                <c:pt idx="68">
                  <c:v>6500</c:v>
                </c:pt>
                <c:pt idx="69">
                  <c:v>7500</c:v>
                </c:pt>
                <c:pt idx="70">
                  <c:v>6800</c:v>
                </c:pt>
                <c:pt idx="71">
                  <c:v>5600</c:v>
                </c:pt>
                <c:pt idx="72">
                  <c:v>3500</c:v>
                </c:pt>
                <c:pt idx="73">
                  <c:v>2500</c:v>
                </c:pt>
                <c:pt idx="74">
                  <c:v>7500</c:v>
                </c:pt>
                <c:pt idx="75">
                  <c:v>9000</c:v>
                </c:pt>
                <c:pt idx="76">
                  <c:v>6800</c:v>
                </c:pt>
                <c:pt idx="77">
                  <c:v>5500</c:v>
                </c:pt>
                <c:pt idx="78">
                  <c:v>6900</c:v>
                </c:pt>
                <c:pt idx="79">
                  <c:v>5500</c:v>
                </c:pt>
                <c:pt idx="80">
                  <c:v>6500</c:v>
                </c:pt>
                <c:pt idx="81">
                  <c:v>12900</c:v>
                </c:pt>
                <c:pt idx="82">
                  <c:v>10500</c:v>
                </c:pt>
                <c:pt idx="83">
                  <c:v>8500</c:v>
                </c:pt>
                <c:pt idx="84">
                  <c:v>7500</c:v>
                </c:pt>
                <c:pt idx="85">
                  <c:v>6500</c:v>
                </c:pt>
                <c:pt idx="86">
                  <c:v>8500</c:v>
                </c:pt>
                <c:pt idx="87">
                  <c:v>10500</c:v>
                </c:pt>
                <c:pt idx="88">
                  <c:v>9500</c:v>
                </c:pt>
                <c:pt idx="89">
                  <c:v>8500</c:v>
                </c:pt>
                <c:pt idx="90">
                  <c:v>6500</c:v>
                </c:pt>
                <c:pt idx="91">
                  <c:v>6500</c:v>
                </c:pt>
                <c:pt idx="92">
                  <c:v>8500</c:v>
                </c:pt>
                <c:pt idx="93">
                  <c:v>14100</c:v>
                </c:pt>
                <c:pt idx="94">
                  <c:v>18000</c:v>
                </c:pt>
                <c:pt idx="95">
                  <c:v>19000</c:v>
                </c:pt>
                <c:pt idx="96">
                  <c:v>19500</c:v>
                </c:pt>
                <c:pt idx="97">
                  <c:v>20000</c:v>
                </c:pt>
                <c:pt idx="98">
                  <c:v>15000</c:v>
                </c:pt>
                <c:pt idx="99">
                  <c:v>20000</c:v>
                </c:pt>
                <c:pt idx="100">
                  <c:v>16000</c:v>
                </c:pt>
                <c:pt idx="101">
                  <c:v>18500</c:v>
                </c:pt>
                <c:pt idx="102">
                  <c:v>20500</c:v>
                </c:pt>
                <c:pt idx="103">
                  <c:v>15500</c:v>
                </c:pt>
                <c:pt idx="104">
                  <c:v>20000</c:v>
                </c:pt>
                <c:pt idx="105">
                  <c:v>15000</c:v>
                </c:pt>
                <c:pt idx="106">
                  <c:v>25000</c:v>
                </c:pt>
                <c:pt idx="107">
                  <c:v>27000</c:v>
                </c:pt>
                <c:pt idx="108">
                  <c:v>20000</c:v>
                </c:pt>
                <c:pt idx="109">
                  <c:v>20000</c:v>
                </c:pt>
                <c:pt idx="110">
                  <c:v>20500</c:v>
                </c:pt>
                <c:pt idx="111">
                  <c:v>25000</c:v>
                </c:pt>
                <c:pt idx="112">
                  <c:v>20500</c:v>
                </c:pt>
                <c:pt idx="113">
                  <c:v>23000</c:v>
                </c:pt>
                <c:pt idx="114">
                  <c:v>10000</c:v>
                </c:pt>
                <c:pt idx="115">
                  <c:v>75000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Summary!$C$9:$C$62</c15:f>
                <c15:dlblRangeCache>
                  <c:ptCount val="54"/>
                  <c:pt idx="0">
                    <c:v>S.Rajathilaheswariampal</c:v>
                  </c:pt>
                  <c:pt idx="1">
                    <c:v>P.Pashgaran</c:v>
                  </c:pt>
                  <c:pt idx="2">
                    <c:v>M.Supramaniyam</c:v>
                  </c:pt>
                  <c:pt idx="3">
                    <c:v>S.Pavalarani</c:v>
                  </c:pt>
                  <c:pt idx="4">
                    <c:v>R.Rathananthavel</c:v>
                  </c:pt>
                  <c:pt idx="5">
                    <c:v>V.Thiruselvam</c:v>
                  </c:pt>
                  <c:pt idx="6">
                    <c:v>V.Amala</c:v>
                  </c:pt>
                  <c:pt idx="7">
                    <c:v>M.Joheswaran</c:v>
                  </c:pt>
                  <c:pt idx="8">
                    <c:v>S.Vavi</c:v>
                  </c:pt>
                  <c:pt idx="9">
                    <c:v>K.Suriyakumar</c:v>
                  </c:pt>
                  <c:pt idx="10">
                    <c:v>R.Rajkumar</c:v>
                  </c:pt>
                  <c:pt idx="11">
                    <c:v>K.Sritharan</c:v>
                  </c:pt>
                  <c:pt idx="12">
                    <c:v>K.Nanthakumar</c:v>
                  </c:pt>
                  <c:pt idx="13">
                    <c:v>A.Paalasingam</c:v>
                  </c:pt>
                  <c:pt idx="14">
                    <c:v>S.Sanmugam</c:v>
                  </c:pt>
                  <c:pt idx="15">
                    <c:v>K.Selvam</c:v>
                  </c:pt>
                  <c:pt idx="16">
                    <c:v>K.Kunam</c:v>
                  </c:pt>
                  <c:pt idx="17">
                    <c:v>P.Theiventhiram</c:v>
                  </c:pt>
                  <c:pt idx="18">
                    <c:v>V.Varatharaja</c:v>
                  </c:pt>
                  <c:pt idx="19">
                    <c:v>K.Thavarani</c:v>
                  </c:pt>
                  <c:pt idx="20">
                    <c:v>S.Karunakaran</c:v>
                  </c:pt>
                  <c:pt idx="21">
                    <c:v>P.Angaran</c:v>
                  </c:pt>
                  <c:pt idx="22">
                    <c:v>S.Suthakaran</c:v>
                  </c:pt>
                  <c:pt idx="23">
                    <c:v>K.Kukenthiran</c:v>
                  </c:pt>
                  <c:pt idx="24">
                    <c:v>S.Thanusha</c:v>
                  </c:pt>
                  <c:pt idx="25">
                    <c:v>S.Arumairasa</c:v>
                  </c:pt>
                  <c:pt idx="26">
                    <c:v>V.Rasathi</c:v>
                  </c:pt>
                  <c:pt idx="27">
                    <c:v>V.Kanesh</c:v>
                  </c:pt>
                  <c:pt idx="28">
                    <c:v>S.Vijajakumary</c:v>
                  </c:pt>
                  <c:pt idx="29">
                    <c:v>S.Tilakavathy</c:v>
                  </c:pt>
                  <c:pt idx="30">
                    <c:v>V.jenushan</c:v>
                  </c:pt>
                  <c:pt idx="31">
                    <c:v>V.Sukanthiny</c:v>
                  </c:pt>
                  <c:pt idx="32">
                    <c:v>P.ashmitha</c:v>
                  </c:pt>
                  <c:pt idx="33">
                    <c:v>P.Piratheepa</c:v>
                  </c:pt>
                  <c:pt idx="34">
                    <c:v>S.Vijayakumaary</c:v>
                  </c:pt>
                  <c:pt idx="35">
                    <c:v>K.Yokeshwery</c:v>
                  </c:pt>
                  <c:pt idx="36">
                    <c:v>M.Thinesh</c:v>
                  </c:pt>
                  <c:pt idx="37">
                    <c:v>K.Thishaliny</c:v>
                  </c:pt>
                  <c:pt idx="38">
                    <c:v>S.Karnasoory</c:v>
                  </c:pt>
                  <c:pt idx="39">
                    <c:v>R.Elachsumanan</c:v>
                  </c:pt>
                  <c:pt idx="40">
                    <c:v>V.Reeka</c:v>
                  </c:pt>
                  <c:pt idx="41">
                    <c:v>S.Shathushan</c:v>
                  </c:pt>
                  <c:pt idx="42">
                    <c:v>S.Inpasoothy</c:v>
                  </c:pt>
                  <c:pt idx="43">
                    <c:v>V.Keteeshweran</c:v>
                  </c:pt>
                  <c:pt idx="44">
                    <c:v>S.Kishanthan</c:v>
                  </c:pt>
                  <c:pt idx="45">
                    <c:v>A.Nagarasha</c:v>
                  </c:pt>
                  <c:pt idx="46">
                    <c:v>S.Karunainajaki</c:v>
                  </c:pt>
                  <c:pt idx="47">
                    <c:v>S.Pirashanthan</c:v>
                  </c:pt>
                  <c:pt idx="48">
                    <c:v>A.Poologasingam</c:v>
                  </c:pt>
                  <c:pt idx="49">
                    <c:v>S.Vellayamma</c:v>
                  </c:pt>
                  <c:pt idx="50">
                    <c:v>S.Moganaraach</c:v>
                  </c:pt>
                  <c:pt idx="51">
                    <c:v>K.Parimilathevi</c:v>
                  </c:pt>
                  <c:pt idx="52">
                    <c:v>K.Kamalathevi</c:v>
                  </c:pt>
                  <c:pt idx="53">
                    <c:v>K.Kajenthiran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9D4-4814-A3CD-A1DC86EFB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91584"/>
        <c:axId val="90297856"/>
      </c:scatterChart>
      <c:valAx>
        <c:axId val="90291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Consecutive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97856"/>
        <c:crosses val="autoZero"/>
        <c:crossBetween val="midCat"/>
      </c:valAx>
      <c:valAx>
        <c:axId val="9029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Baseline Improvement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91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1085849</xdr:colOff>
      <xdr:row>127</xdr:row>
      <xdr:rowOff>155575</xdr:rowOff>
    </xdr:from>
    <xdr:to>
      <xdr:col>70</xdr:col>
      <xdr:colOff>533400</xdr:colOff>
      <xdr:row>146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B4AD3C-C478-45D8-92A1-2A6699C45F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466724</xdr:colOff>
      <xdr:row>36</xdr:row>
      <xdr:rowOff>165100</xdr:rowOff>
    </xdr:from>
    <xdr:to>
      <xdr:col>31</xdr:col>
      <xdr:colOff>600075</xdr:colOff>
      <xdr:row>65</xdr:row>
      <xdr:rowOff>146050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6A582F4-EAA0-4FD6-A101-88E3E1C20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i%20Hope/Downloads/Batticaloa%20Distri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KPL"/>
      <sheetName val="P Scale"/>
      <sheetName val="Poverty"/>
      <sheetName val="2020 Nu.food name lisit"/>
      <sheetName val="Icome Details"/>
      <sheetName val="EHF Score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274"/>
  <sheetViews>
    <sheetView topLeftCell="C16" zoomScale="130" zoomScaleNormal="130" workbookViewId="0">
      <selection activeCell="E3" sqref="E1:E1048576"/>
    </sheetView>
  </sheetViews>
  <sheetFormatPr defaultRowHeight="15"/>
  <cols>
    <col min="1" max="1" width="12" style="2" customWidth="1"/>
    <col min="2" max="2" width="12" style="41" customWidth="1"/>
    <col min="3" max="3" width="40.42578125" customWidth="1"/>
    <col min="4" max="4" width="12.7109375" style="2" bestFit="1" customWidth="1"/>
    <col min="5" max="5" width="15.7109375" style="2" customWidth="1"/>
    <col min="6" max="6" width="10.140625" style="2" customWidth="1"/>
    <col min="7" max="7" width="11.42578125" style="25" customWidth="1"/>
    <col min="8" max="8" width="9.28515625" style="25" customWidth="1"/>
    <col min="9" max="9" width="9.7109375" style="2" customWidth="1"/>
    <col min="11" max="11" width="13.28515625" customWidth="1"/>
    <col min="12" max="12" width="15.140625" style="24" customWidth="1"/>
    <col min="13" max="13" width="15.85546875" style="39" customWidth="1"/>
    <col min="14" max="14" width="29" style="39" customWidth="1"/>
    <col min="15" max="15" width="16.42578125" style="39" customWidth="1"/>
  </cols>
  <sheetData>
    <row r="1" spans="1:23" s="24" customFormat="1" ht="15.75" thickBot="1">
      <c r="A1" s="25"/>
      <c r="B1" s="41"/>
      <c r="D1" s="25"/>
      <c r="E1" s="25"/>
      <c r="F1" s="25"/>
      <c r="G1" s="25"/>
      <c r="H1" s="25"/>
      <c r="I1" s="25"/>
      <c r="M1" s="39"/>
      <c r="N1" s="39"/>
      <c r="O1" s="39"/>
      <c r="P1"/>
      <c r="Q1"/>
      <c r="R1"/>
      <c r="S1"/>
      <c r="T1"/>
      <c r="U1"/>
      <c r="V1"/>
      <c r="W1"/>
    </row>
    <row r="2" spans="1:23" s="24" customFormat="1" ht="15.75" thickBot="1">
      <c r="A2" s="25"/>
      <c r="B2" s="41"/>
      <c r="C2" s="33" t="s">
        <v>18</v>
      </c>
      <c r="D2" s="4" t="s">
        <v>22</v>
      </c>
      <c r="E2" s="25"/>
      <c r="F2" s="25"/>
      <c r="I2" s="25"/>
      <c r="M2" s="39"/>
      <c r="N2" s="39"/>
      <c r="O2" s="39"/>
      <c r="P2"/>
      <c r="Q2"/>
      <c r="R2"/>
      <c r="S2"/>
      <c r="T2"/>
      <c r="U2"/>
      <c r="V2"/>
      <c r="W2"/>
    </row>
    <row r="3" spans="1:23" s="24" customFormat="1" ht="15.75" thickBot="1">
      <c r="A3" s="25"/>
      <c r="B3" s="41"/>
      <c r="C3" s="35" t="s">
        <v>15</v>
      </c>
      <c r="D3" s="36" t="e">
        <f>VLOOKUP(C3,C9:D122,2,0)</f>
        <v>#N/A</v>
      </c>
      <c r="E3" s="25"/>
      <c r="F3" s="25"/>
      <c r="G3" s="25"/>
      <c r="H3" s="25"/>
      <c r="I3" s="25"/>
      <c r="M3" s="39"/>
      <c r="N3" s="39"/>
      <c r="O3" s="39"/>
      <c r="P3"/>
      <c r="Q3"/>
      <c r="R3"/>
      <c r="S3"/>
      <c r="T3"/>
      <c r="U3"/>
      <c r="V3"/>
      <c r="W3"/>
    </row>
    <row r="4" spans="1:23" s="24" customFormat="1">
      <c r="A4" s="25"/>
      <c r="B4" s="41"/>
      <c r="D4" s="25"/>
      <c r="E4" s="25"/>
      <c r="F4" s="25"/>
      <c r="G4" s="25"/>
      <c r="H4" s="25"/>
      <c r="I4" s="25"/>
      <c r="M4" s="39"/>
      <c r="N4" s="39"/>
      <c r="O4" s="39"/>
      <c r="P4"/>
      <c r="Q4"/>
      <c r="R4"/>
      <c r="S4"/>
      <c r="T4"/>
      <c r="U4"/>
      <c r="V4"/>
      <c r="W4"/>
    </row>
    <row r="5" spans="1:23" ht="4.9000000000000004" customHeight="1" thickBot="1"/>
    <row r="6" spans="1:23" ht="18.600000000000001" customHeight="1" thickBot="1">
      <c r="A6" s="196" t="s">
        <v>364</v>
      </c>
      <c r="B6" s="196"/>
      <c r="C6" s="196"/>
      <c r="D6" s="85"/>
      <c r="E6" s="85"/>
      <c r="F6" s="85"/>
      <c r="G6" s="85"/>
      <c r="H6" s="86"/>
      <c r="I6" s="86"/>
      <c r="J6" s="86"/>
      <c r="K6" s="193" t="s">
        <v>24</v>
      </c>
      <c r="L6" s="194"/>
      <c r="M6" s="195"/>
      <c r="N6" s="70"/>
      <c r="O6" s="70"/>
    </row>
    <row r="7" spans="1:23" ht="29.45" customHeight="1" thickBot="1">
      <c r="A7" s="197" t="s">
        <v>17</v>
      </c>
      <c r="B7" s="197"/>
      <c r="C7" s="197"/>
      <c r="D7" s="87"/>
      <c r="E7" s="87"/>
      <c r="F7" s="87"/>
      <c r="G7" s="87"/>
      <c r="H7" s="88"/>
      <c r="I7" s="86"/>
      <c r="J7" s="86"/>
      <c r="K7" s="193" t="str">
        <f>C3</f>
        <v>What is your monthly income?</v>
      </c>
      <c r="L7" s="194"/>
      <c r="M7" s="195"/>
      <c r="N7" s="70"/>
      <c r="O7" s="70"/>
    </row>
    <row r="8" spans="1:23" ht="33.75">
      <c r="A8" s="97" t="s">
        <v>1</v>
      </c>
      <c r="B8" s="97"/>
      <c r="C8" s="98" t="s">
        <v>2</v>
      </c>
      <c r="D8" s="99" t="s">
        <v>310</v>
      </c>
      <c r="E8" s="99" t="s">
        <v>311</v>
      </c>
      <c r="F8" s="99" t="s">
        <v>37</v>
      </c>
      <c r="G8" s="99" t="s">
        <v>25</v>
      </c>
      <c r="H8" s="99" t="s">
        <v>26</v>
      </c>
      <c r="I8" s="99" t="s">
        <v>38</v>
      </c>
      <c r="J8" s="100" t="s">
        <v>39</v>
      </c>
      <c r="K8" s="101" t="s">
        <v>20</v>
      </c>
      <c r="L8" s="101" t="s">
        <v>27</v>
      </c>
      <c r="M8" s="161" t="s">
        <v>23</v>
      </c>
      <c r="N8" s="160" t="s">
        <v>322</v>
      </c>
      <c r="O8" s="106" t="s">
        <v>323</v>
      </c>
    </row>
    <row r="9" spans="1:23">
      <c r="A9" s="91" t="s">
        <v>43</v>
      </c>
      <c r="B9" s="91">
        <v>1</v>
      </c>
      <c r="C9" s="93" t="s">
        <v>157</v>
      </c>
      <c r="D9" s="102">
        <v>42</v>
      </c>
      <c r="E9" s="153">
        <v>43780</v>
      </c>
      <c r="F9" s="103">
        <v>1</v>
      </c>
      <c r="G9" s="102">
        <v>38</v>
      </c>
      <c r="H9" s="103" t="s">
        <v>352</v>
      </c>
      <c r="I9" s="103" t="s">
        <v>42</v>
      </c>
      <c r="J9" s="103">
        <f>G9-D9</f>
        <v>-4</v>
      </c>
      <c r="K9" s="143">
        <v>1500</v>
      </c>
      <c r="L9" s="143">
        <v>7500</v>
      </c>
      <c r="M9" s="104">
        <f>IFERROR(L9-K9,"")</f>
        <v>6000</v>
      </c>
      <c r="N9" s="92" t="s">
        <v>338</v>
      </c>
      <c r="O9" s="92">
        <v>86553</v>
      </c>
    </row>
    <row r="10" spans="1:23">
      <c r="A10" s="91" t="s">
        <v>44</v>
      </c>
      <c r="B10" s="91">
        <v>2</v>
      </c>
      <c r="C10" s="93" t="s">
        <v>158</v>
      </c>
      <c r="D10" s="102">
        <v>40</v>
      </c>
      <c r="E10" s="153">
        <v>43780</v>
      </c>
      <c r="F10" s="103">
        <v>1</v>
      </c>
      <c r="G10" s="102">
        <v>34</v>
      </c>
      <c r="H10" s="103" t="s">
        <v>352</v>
      </c>
      <c r="I10" s="103" t="s">
        <v>42</v>
      </c>
      <c r="J10" s="103">
        <f>G10-D10</f>
        <v>-6</v>
      </c>
      <c r="K10" s="143">
        <v>1500</v>
      </c>
      <c r="L10" s="143">
        <v>8500</v>
      </c>
      <c r="M10" s="104">
        <f t="shared" ref="M10:M73" si="0">IFERROR(L10-K10,"")</f>
        <v>7000</v>
      </c>
      <c r="N10" s="92" t="s">
        <v>338</v>
      </c>
      <c r="O10" s="92">
        <v>70980</v>
      </c>
    </row>
    <row r="11" spans="1:23">
      <c r="A11" s="91" t="s">
        <v>45</v>
      </c>
      <c r="B11" s="91">
        <v>3</v>
      </c>
      <c r="C11" s="93" t="s">
        <v>159</v>
      </c>
      <c r="D11" s="105">
        <v>39</v>
      </c>
      <c r="E11" s="153">
        <v>43780</v>
      </c>
      <c r="F11" s="103">
        <v>1</v>
      </c>
      <c r="G11" s="105">
        <v>36</v>
      </c>
      <c r="H11" s="103" t="s">
        <v>352</v>
      </c>
      <c r="I11" s="103" t="s">
        <v>42</v>
      </c>
      <c r="J11" s="103">
        <f t="shared" ref="J11:J122" si="1">G11-D11</f>
        <v>-3</v>
      </c>
      <c r="K11" s="143">
        <v>0</v>
      </c>
      <c r="L11" s="143">
        <v>11500</v>
      </c>
      <c r="M11" s="104">
        <f t="shared" si="0"/>
        <v>11500</v>
      </c>
      <c r="N11" s="92" t="s">
        <v>338</v>
      </c>
      <c r="O11" s="92"/>
    </row>
    <row r="12" spans="1:23">
      <c r="A12" s="91" t="s">
        <v>46</v>
      </c>
      <c r="B12" s="91">
        <v>4</v>
      </c>
      <c r="C12" s="93" t="s">
        <v>160</v>
      </c>
      <c r="D12" s="102">
        <v>41</v>
      </c>
      <c r="E12" s="153">
        <v>43780</v>
      </c>
      <c r="F12" s="103">
        <v>1</v>
      </c>
      <c r="G12" s="102">
        <v>37</v>
      </c>
      <c r="H12" s="103" t="s">
        <v>352</v>
      </c>
      <c r="I12" s="103" t="s">
        <v>42</v>
      </c>
      <c r="J12" s="103">
        <f t="shared" si="1"/>
        <v>-4</v>
      </c>
      <c r="K12" s="143">
        <v>1000</v>
      </c>
      <c r="L12" s="143">
        <v>6500</v>
      </c>
      <c r="M12" s="104">
        <f t="shared" si="0"/>
        <v>5500</v>
      </c>
      <c r="N12" s="92" t="s">
        <v>338</v>
      </c>
      <c r="O12" s="92">
        <v>151923</v>
      </c>
    </row>
    <row r="13" spans="1:23">
      <c r="A13" s="91" t="s">
        <v>47</v>
      </c>
      <c r="B13" s="91">
        <v>5</v>
      </c>
      <c r="C13" s="93" t="s">
        <v>161</v>
      </c>
      <c r="D13" s="102">
        <v>35</v>
      </c>
      <c r="E13" s="153">
        <v>43780</v>
      </c>
      <c r="F13" s="103">
        <v>1</v>
      </c>
      <c r="G13" s="102">
        <v>31</v>
      </c>
      <c r="H13" s="103" t="s">
        <v>352</v>
      </c>
      <c r="I13" s="103" t="s">
        <v>42</v>
      </c>
      <c r="J13" s="103">
        <f t="shared" si="1"/>
        <v>-4</v>
      </c>
      <c r="K13" s="143">
        <v>2000</v>
      </c>
      <c r="L13" s="143">
        <v>8500</v>
      </c>
      <c r="M13" s="104">
        <f t="shared" si="0"/>
        <v>6500</v>
      </c>
      <c r="N13" s="92" t="s">
        <v>338</v>
      </c>
      <c r="O13" s="92">
        <v>82665</v>
      </c>
    </row>
    <row r="14" spans="1:23">
      <c r="A14" s="91" t="s">
        <v>48</v>
      </c>
      <c r="B14" s="91">
        <v>6</v>
      </c>
      <c r="C14" s="93" t="s">
        <v>162</v>
      </c>
      <c r="D14" s="102">
        <v>36</v>
      </c>
      <c r="E14" s="153">
        <v>43780</v>
      </c>
      <c r="F14" s="103">
        <v>1</v>
      </c>
      <c r="G14" s="102">
        <v>35</v>
      </c>
      <c r="H14" s="103" t="s">
        <v>352</v>
      </c>
      <c r="I14" s="103" t="s">
        <v>42</v>
      </c>
      <c r="J14" s="103">
        <f t="shared" si="1"/>
        <v>-1</v>
      </c>
      <c r="K14" s="143">
        <v>0</v>
      </c>
      <c r="L14" s="143">
        <v>3500</v>
      </c>
      <c r="M14" s="104">
        <f t="shared" si="0"/>
        <v>3500</v>
      </c>
      <c r="N14" s="92" t="s">
        <v>338</v>
      </c>
      <c r="O14" s="92"/>
    </row>
    <row r="15" spans="1:23">
      <c r="A15" s="91" t="s">
        <v>49</v>
      </c>
      <c r="B15" s="91">
        <v>7</v>
      </c>
      <c r="C15" s="93" t="s">
        <v>163</v>
      </c>
      <c r="D15" s="102">
        <v>34</v>
      </c>
      <c r="E15" s="153">
        <v>43780</v>
      </c>
      <c r="F15" s="103">
        <v>1</v>
      </c>
      <c r="G15" s="102">
        <v>27</v>
      </c>
      <c r="H15" s="103" t="s">
        <v>352</v>
      </c>
      <c r="I15" s="103" t="s">
        <v>42</v>
      </c>
      <c r="J15" s="103">
        <f t="shared" si="1"/>
        <v>-7</v>
      </c>
      <c r="K15" s="143">
        <v>1000</v>
      </c>
      <c r="L15" s="143">
        <v>7500</v>
      </c>
      <c r="M15" s="104">
        <f t="shared" si="0"/>
        <v>6500</v>
      </c>
      <c r="N15" s="92" t="s">
        <v>338</v>
      </c>
      <c r="O15" s="92">
        <v>84680</v>
      </c>
    </row>
    <row r="16" spans="1:23">
      <c r="A16" s="91" t="s">
        <v>50</v>
      </c>
      <c r="B16" s="91">
        <v>8</v>
      </c>
      <c r="C16" s="93" t="s">
        <v>164</v>
      </c>
      <c r="D16" s="105">
        <v>27</v>
      </c>
      <c r="E16" s="153">
        <v>43780</v>
      </c>
      <c r="F16" s="103">
        <v>1</v>
      </c>
      <c r="G16" s="105">
        <v>20</v>
      </c>
      <c r="H16" s="103" t="s">
        <v>352</v>
      </c>
      <c r="I16" s="103" t="s">
        <v>42</v>
      </c>
      <c r="J16" s="103">
        <f t="shared" si="1"/>
        <v>-7</v>
      </c>
      <c r="K16" s="143">
        <v>1500</v>
      </c>
      <c r="L16" s="143">
        <v>18900</v>
      </c>
      <c r="M16" s="104">
        <f t="shared" si="0"/>
        <v>17400</v>
      </c>
      <c r="N16" s="92" t="s">
        <v>338</v>
      </c>
      <c r="O16" s="92">
        <v>82092</v>
      </c>
    </row>
    <row r="17" spans="1:15">
      <c r="A17" s="91" t="s">
        <v>51</v>
      </c>
      <c r="B17" s="91">
        <v>9</v>
      </c>
      <c r="C17" s="93" t="s">
        <v>165</v>
      </c>
      <c r="D17" s="105">
        <v>36</v>
      </c>
      <c r="E17" s="153">
        <v>43780</v>
      </c>
      <c r="F17" s="103">
        <v>1</v>
      </c>
      <c r="G17" s="105">
        <v>28</v>
      </c>
      <c r="H17" s="103" t="s">
        <v>352</v>
      </c>
      <c r="I17" s="103" t="s">
        <v>42</v>
      </c>
      <c r="J17" s="103">
        <f t="shared" si="1"/>
        <v>-8</v>
      </c>
      <c r="K17" s="143">
        <v>0</v>
      </c>
      <c r="L17" s="143">
        <v>1200</v>
      </c>
      <c r="M17" s="104">
        <f t="shared" si="0"/>
        <v>1200</v>
      </c>
      <c r="N17" s="92" t="s">
        <v>338</v>
      </c>
      <c r="O17" s="92">
        <v>75674</v>
      </c>
    </row>
    <row r="18" spans="1:15">
      <c r="A18" s="91" t="s">
        <v>52</v>
      </c>
      <c r="B18" s="91">
        <v>10</v>
      </c>
      <c r="C18" s="93" t="s">
        <v>166</v>
      </c>
      <c r="D18" s="105">
        <v>40</v>
      </c>
      <c r="E18" s="153">
        <v>43780</v>
      </c>
      <c r="F18" s="103">
        <v>1</v>
      </c>
      <c r="G18" s="105">
        <v>31</v>
      </c>
      <c r="H18" s="103" t="s">
        <v>352</v>
      </c>
      <c r="I18" s="103" t="s">
        <v>42</v>
      </c>
      <c r="J18" s="103">
        <f t="shared" si="1"/>
        <v>-9</v>
      </c>
      <c r="K18" s="143">
        <v>1000</v>
      </c>
      <c r="L18" s="143">
        <v>7500</v>
      </c>
      <c r="M18" s="104">
        <f t="shared" si="0"/>
        <v>6500</v>
      </c>
      <c r="N18" s="92" t="s">
        <v>338</v>
      </c>
      <c r="O18" s="92">
        <v>123223</v>
      </c>
    </row>
    <row r="19" spans="1:15">
      <c r="A19" s="91" t="s">
        <v>53</v>
      </c>
      <c r="B19" s="91">
        <v>11</v>
      </c>
      <c r="C19" s="93" t="s">
        <v>167</v>
      </c>
      <c r="D19" s="105">
        <v>39</v>
      </c>
      <c r="E19" s="153" t="s">
        <v>312</v>
      </c>
      <c r="F19" s="103">
        <v>1</v>
      </c>
      <c r="G19" s="105">
        <v>36</v>
      </c>
      <c r="H19" s="103" t="s">
        <v>351</v>
      </c>
      <c r="I19" s="103" t="s">
        <v>41</v>
      </c>
      <c r="J19" s="103">
        <f t="shared" si="1"/>
        <v>-3</v>
      </c>
      <c r="K19" s="143">
        <v>800</v>
      </c>
      <c r="L19" s="143">
        <v>7000</v>
      </c>
      <c r="M19" s="104">
        <f t="shared" si="0"/>
        <v>6200</v>
      </c>
      <c r="N19" s="92" t="s">
        <v>338</v>
      </c>
      <c r="O19" s="92">
        <v>80522</v>
      </c>
    </row>
    <row r="20" spans="1:15">
      <c r="A20" s="91" t="s">
        <v>54</v>
      </c>
      <c r="B20" s="91">
        <v>12</v>
      </c>
      <c r="C20" s="93" t="s">
        <v>168</v>
      </c>
      <c r="D20" s="105">
        <v>38</v>
      </c>
      <c r="E20" s="153" t="s">
        <v>312</v>
      </c>
      <c r="F20" s="103">
        <v>1</v>
      </c>
      <c r="G20" s="105">
        <v>34</v>
      </c>
      <c r="H20" s="103" t="s">
        <v>351</v>
      </c>
      <c r="I20" s="103" t="s">
        <v>41</v>
      </c>
      <c r="J20" s="103">
        <f t="shared" si="1"/>
        <v>-4</v>
      </c>
      <c r="K20" s="143">
        <v>0</v>
      </c>
      <c r="L20" s="143">
        <v>3500</v>
      </c>
      <c r="M20" s="104">
        <f t="shared" si="0"/>
        <v>3500</v>
      </c>
      <c r="N20" s="92" t="s">
        <v>338</v>
      </c>
      <c r="O20" s="92">
        <v>84670</v>
      </c>
    </row>
    <row r="21" spans="1:15">
      <c r="A21" s="91" t="s">
        <v>55</v>
      </c>
      <c r="B21" s="91">
        <v>13</v>
      </c>
      <c r="C21" s="93" t="s">
        <v>169</v>
      </c>
      <c r="D21" s="105">
        <v>38</v>
      </c>
      <c r="E21" s="153" t="s">
        <v>312</v>
      </c>
      <c r="F21" s="103">
        <v>1</v>
      </c>
      <c r="G21" s="105">
        <v>35</v>
      </c>
      <c r="H21" s="103" t="s">
        <v>351</v>
      </c>
      <c r="I21" s="103" t="s">
        <v>41</v>
      </c>
      <c r="J21" s="103">
        <f t="shared" si="1"/>
        <v>-3</v>
      </c>
      <c r="K21" s="143">
        <v>0</v>
      </c>
      <c r="L21" s="143">
        <v>1200</v>
      </c>
      <c r="M21" s="104">
        <f t="shared" si="0"/>
        <v>1200</v>
      </c>
      <c r="N21" s="92" t="s">
        <v>338</v>
      </c>
      <c r="O21" s="92">
        <v>60380</v>
      </c>
    </row>
    <row r="22" spans="1:15">
      <c r="A22" s="91" t="s">
        <v>56</v>
      </c>
      <c r="B22" s="91">
        <v>14</v>
      </c>
      <c r="C22" s="93" t="s">
        <v>170</v>
      </c>
      <c r="D22" s="105">
        <v>32</v>
      </c>
      <c r="E22" s="153" t="s">
        <v>312</v>
      </c>
      <c r="F22" s="103">
        <v>1</v>
      </c>
      <c r="G22" s="105">
        <v>26</v>
      </c>
      <c r="H22" s="103" t="s">
        <v>351</v>
      </c>
      <c r="I22" s="103" t="s">
        <v>41</v>
      </c>
      <c r="J22" s="103">
        <f t="shared" si="1"/>
        <v>-6</v>
      </c>
      <c r="K22" s="143">
        <v>2500</v>
      </c>
      <c r="L22" s="143">
        <v>18500</v>
      </c>
      <c r="M22" s="104">
        <f t="shared" si="0"/>
        <v>16000</v>
      </c>
      <c r="N22" s="92" t="s">
        <v>338</v>
      </c>
      <c r="O22" s="92">
        <v>67171.5</v>
      </c>
    </row>
    <row r="23" spans="1:15">
      <c r="A23" s="91" t="s">
        <v>57</v>
      </c>
      <c r="B23" s="91">
        <v>15</v>
      </c>
      <c r="C23" s="93" t="s">
        <v>171</v>
      </c>
      <c r="D23" s="105">
        <v>38</v>
      </c>
      <c r="E23" s="153" t="s">
        <v>312</v>
      </c>
      <c r="F23" s="103">
        <v>1</v>
      </c>
      <c r="G23" s="105">
        <v>34</v>
      </c>
      <c r="H23" s="103" t="s">
        <v>351</v>
      </c>
      <c r="I23" s="103" t="s">
        <v>41</v>
      </c>
      <c r="J23" s="103">
        <f t="shared" si="1"/>
        <v>-4</v>
      </c>
      <c r="K23" s="143">
        <v>2000</v>
      </c>
      <c r="L23" s="143">
        <v>15000</v>
      </c>
      <c r="M23" s="104">
        <f t="shared" si="0"/>
        <v>13000</v>
      </c>
      <c r="N23" s="92" t="s">
        <v>338</v>
      </c>
      <c r="O23" s="92">
        <v>138672</v>
      </c>
    </row>
    <row r="24" spans="1:15">
      <c r="A24" s="91" t="s">
        <v>58</v>
      </c>
      <c r="B24" s="91">
        <v>16</v>
      </c>
      <c r="C24" s="93" t="s">
        <v>172</v>
      </c>
      <c r="D24" s="105">
        <v>39</v>
      </c>
      <c r="E24" s="153" t="s">
        <v>312</v>
      </c>
      <c r="F24" s="103">
        <v>1</v>
      </c>
      <c r="G24" s="105">
        <v>38</v>
      </c>
      <c r="H24" s="103" t="s">
        <v>351</v>
      </c>
      <c r="I24" s="103" t="s">
        <v>41</v>
      </c>
      <c r="J24" s="103">
        <f t="shared" si="1"/>
        <v>-1</v>
      </c>
      <c r="K24" s="143">
        <v>2000</v>
      </c>
      <c r="L24" s="143">
        <v>15000</v>
      </c>
      <c r="M24" s="104">
        <f t="shared" si="0"/>
        <v>13000</v>
      </c>
      <c r="N24" s="92" t="s">
        <v>338</v>
      </c>
      <c r="O24" s="92">
        <v>91142</v>
      </c>
    </row>
    <row r="25" spans="1:15">
      <c r="A25" s="91" t="s">
        <v>59</v>
      </c>
      <c r="B25" s="91">
        <v>17</v>
      </c>
      <c r="C25" s="93" t="s">
        <v>173</v>
      </c>
      <c r="D25" s="105">
        <v>33</v>
      </c>
      <c r="E25" s="153" t="s">
        <v>312</v>
      </c>
      <c r="F25" s="103">
        <v>1</v>
      </c>
      <c r="G25" s="105">
        <v>30</v>
      </c>
      <c r="H25" s="103" t="s">
        <v>351</v>
      </c>
      <c r="I25" s="103" t="s">
        <v>41</v>
      </c>
      <c r="J25" s="103">
        <f t="shared" si="1"/>
        <v>-3</v>
      </c>
      <c r="K25" s="143">
        <v>1500</v>
      </c>
      <c r="L25" s="143">
        <v>10500</v>
      </c>
      <c r="M25" s="104">
        <f t="shared" si="0"/>
        <v>9000</v>
      </c>
      <c r="N25" s="92" t="s">
        <v>338</v>
      </c>
      <c r="O25" s="92">
        <v>138920</v>
      </c>
    </row>
    <row r="26" spans="1:15">
      <c r="A26" s="91" t="s">
        <v>60</v>
      </c>
      <c r="B26" s="91">
        <v>18</v>
      </c>
      <c r="C26" s="93" t="s">
        <v>174</v>
      </c>
      <c r="D26" s="105">
        <v>35</v>
      </c>
      <c r="E26" s="153" t="s">
        <v>313</v>
      </c>
      <c r="F26" s="103">
        <v>1</v>
      </c>
      <c r="G26" s="105">
        <v>33</v>
      </c>
      <c r="H26" s="103" t="s">
        <v>351</v>
      </c>
      <c r="I26" s="103" t="s">
        <v>41</v>
      </c>
      <c r="J26" s="103">
        <f t="shared" si="1"/>
        <v>-2</v>
      </c>
      <c r="K26" s="143">
        <v>2500</v>
      </c>
      <c r="L26" s="143">
        <v>12000</v>
      </c>
      <c r="M26" s="104">
        <f t="shared" si="0"/>
        <v>9500</v>
      </c>
      <c r="N26" s="92" t="s">
        <v>338</v>
      </c>
      <c r="O26" s="92">
        <v>83940</v>
      </c>
    </row>
    <row r="27" spans="1:15">
      <c r="A27" s="91" t="s">
        <v>61</v>
      </c>
      <c r="B27" s="91">
        <v>19</v>
      </c>
      <c r="C27" s="93" t="s">
        <v>175</v>
      </c>
      <c r="D27" s="105">
        <v>40</v>
      </c>
      <c r="E27" s="153" t="s">
        <v>314</v>
      </c>
      <c r="F27" s="103">
        <v>1</v>
      </c>
      <c r="G27" s="105">
        <v>38</v>
      </c>
      <c r="H27" s="103" t="s">
        <v>351</v>
      </c>
      <c r="I27" s="103" t="s">
        <v>41</v>
      </c>
      <c r="J27" s="103">
        <f t="shared" si="1"/>
        <v>-2</v>
      </c>
      <c r="K27" s="143">
        <v>1500</v>
      </c>
      <c r="L27" s="143">
        <v>10500</v>
      </c>
      <c r="M27" s="104">
        <f t="shared" si="0"/>
        <v>9000</v>
      </c>
      <c r="N27" s="92" t="s">
        <v>338</v>
      </c>
      <c r="O27" s="92">
        <v>88210</v>
      </c>
    </row>
    <row r="28" spans="1:15">
      <c r="A28" s="91" t="s">
        <v>62</v>
      </c>
      <c r="B28" s="91">
        <v>20</v>
      </c>
      <c r="C28" s="93" t="s">
        <v>176</v>
      </c>
      <c r="D28" s="105">
        <v>35</v>
      </c>
      <c r="E28" s="153" t="s">
        <v>314</v>
      </c>
      <c r="F28" s="103">
        <v>1</v>
      </c>
      <c r="G28" s="105">
        <v>31</v>
      </c>
      <c r="H28" s="103" t="s">
        <v>351</v>
      </c>
      <c r="I28" s="103" t="s">
        <v>41</v>
      </c>
      <c r="J28" s="103">
        <f t="shared" si="1"/>
        <v>-4</v>
      </c>
      <c r="K28" s="143">
        <v>2500</v>
      </c>
      <c r="L28" s="143">
        <v>15500</v>
      </c>
      <c r="M28" s="104">
        <f t="shared" si="0"/>
        <v>13000</v>
      </c>
      <c r="N28" s="92" t="s">
        <v>338</v>
      </c>
      <c r="O28" s="92">
        <v>87742</v>
      </c>
    </row>
    <row r="29" spans="1:15">
      <c r="A29" s="91" t="s">
        <v>63</v>
      </c>
      <c r="B29" s="91">
        <v>21</v>
      </c>
      <c r="C29" s="93" t="s">
        <v>177</v>
      </c>
      <c r="D29" s="105">
        <v>34</v>
      </c>
      <c r="E29" s="153" t="s">
        <v>314</v>
      </c>
      <c r="F29" s="103">
        <v>1</v>
      </c>
      <c r="G29" s="105">
        <v>32</v>
      </c>
      <c r="H29" s="151" t="s">
        <v>318</v>
      </c>
      <c r="I29" s="103" t="s">
        <v>41</v>
      </c>
      <c r="J29" s="103">
        <f t="shared" si="1"/>
        <v>-2</v>
      </c>
      <c r="K29" s="143">
        <v>1000</v>
      </c>
      <c r="L29" s="143">
        <v>10000</v>
      </c>
      <c r="M29" s="104">
        <f t="shared" si="0"/>
        <v>9000</v>
      </c>
      <c r="N29" s="92" t="s">
        <v>338</v>
      </c>
      <c r="O29" s="92">
        <v>75124.5</v>
      </c>
    </row>
    <row r="30" spans="1:15">
      <c r="A30" s="91" t="s">
        <v>64</v>
      </c>
      <c r="B30" s="91">
        <v>22</v>
      </c>
      <c r="C30" s="93" t="s">
        <v>178</v>
      </c>
      <c r="D30" s="105">
        <v>33</v>
      </c>
      <c r="E30" s="153" t="s">
        <v>314</v>
      </c>
      <c r="F30" s="103">
        <v>1</v>
      </c>
      <c r="G30" s="105">
        <v>30</v>
      </c>
      <c r="H30" s="151" t="s">
        <v>318</v>
      </c>
      <c r="I30" s="103" t="s">
        <v>41</v>
      </c>
      <c r="J30" s="103">
        <f t="shared" si="1"/>
        <v>-3</v>
      </c>
      <c r="K30" s="143">
        <v>3000</v>
      </c>
      <c r="L30" s="143">
        <v>15000</v>
      </c>
      <c r="M30" s="104">
        <f t="shared" si="0"/>
        <v>12000</v>
      </c>
      <c r="N30" s="92" t="s">
        <v>338</v>
      </c>
      <c r="O30" s="92">
        <v>42000</v>
      </c>
    </row>
    <row r="31" spans="1:15">
      <c r="A31" s="91" t="s">
        <v>65</v>
      </c>
      <c r="B31" s="91">
        <v>23</v>
      </c>
      <c r="C31" s="93" t="s">
        <v>179</v>
      </c>
      <c r="D31" s="105">
        <v>37</v>
      </c>
      <c r="E31" s="153" t="s">
        <v>314</v>
      </c>
      <c r="F31" s="103">
        <v>1</v>
      </c>
      <c r="G31" s="105">
        <v>34</v>
      </c>
      <c r="H31" s="151" t="s">
        <v>318</v>
      </c>
      <c r="I31" s="103" t="s">
        <v>41</v>
      </c>
      <c r="J31" s="103">
        <f t="shared" si="1"/>
        <v>-3</v>
      </c>
      <c r="K31" s="143">
        <v>0</v>
      </c>
      <c r="L31" s="143">
        <v>3000</v>
      </c>
      <c r="M31" s="104">
        <f t="shared" si="0"/>
        <v>3000</v>
      </c>
      <c r="N31" s="92" t="s">
        <v>338</v>
      </c>
      <c r="O31" s="92"/>
    </row>
    <row r="32" spans="1:15">
      <c r="A32" s="91" t="s">
        <v>66</v>
      </c>
      <c r="B32" s="91">
        <v>24</v>
      </c>
      <c r="C32" s="93" t="s">
        <v>180</v>
      </c>
      <c r="D32" s="105">
        <v>41</v>
      </c>
      <c r="E32" s="153" t="s">
        <v>314</v>
      </c>
      <c r="F32" s="103">
        <v>1</v>
      </c>
      <c r="G32" s="105">
        <v>36</v>
      </c>
      <c r="H32" s="151" t="s">
        <v>318</v>
      </c>
      <c r="I32" s="103" t="s">
        <v>41</v>
      </c>
      <c r="J32" s="103">
        <f t="shared" si="1"/>
        <v>-5</v>
      </c>
      <c r="K32" s="143">
        <v>1500</v>
      </c>
      <c r="L32" s="143">
        <v>9800</v>
      </c>
      <c r="M32" s="104">
        <f t="shared" si="0"/>
        <v>8300</v>
      </c>
      <c r="N32" s="92" t="s">
        <v>338</v>
      </c>
      <c r="O32" s="92">
        <v>87710</v>
      </c>
    </row>
    <row r="33" spans="1:15">
      <c r="A33" s="91" t="s">
        <v>67</v>
      </c>
      <c r="B33" s="91">
        <v>25</v>
      </c>
      <c r="C33" s="93" t="s">
        <v>181</v>
      </c>
      <c r="D33" s="105">
        <v>43</v>
      </c>
      <c r="E33" s="153" t="s">
        <v>314</v>
      </c>
      <c r="F33" s="103">
        <v>1</v>
      </c>
      <c r="G33" s="105">
        <v>39</v>
      </c>
      <c r="H33" s="151" t="s">
        <v>318</v>
      </c>
      <c r="I33" s="103" t="s">
        <v>41</v>
      </c>
      <c r="J33" s="103">
        <f t="shared" si="1"/>
        <v>-4</v>
      </c>
      <c r="K33" s="143">
        <v>3000</v>
      </c>
      <c r="L33" s="143">
        <v>20000</v>
      </c>
      <c r="M33" s="104">
        <f t="shared" si="0"/>
        <v>17000</v>
      </c>
      <c r="N33" s="92" t="s">
        <v>338</v>
      </c>
      <c r="O33" s="92">
        <v>90855</v>
      </c>
    </row>
    <row r="34" spans="1:15">
      <c r="A34" s="91" t="s">
        <v>68</v>
      </c>
      <c r="B34" s="91">
        <v>26</v>
      </c>
      <c r="C34" s="93" t="s">
        <v>182</v>
      </c>
      <c r="D34" s="105">
        <v>33</v>
      </c>
      <c r="E34" s="153" t="s">
        <v>315</v>
      </c>
      <c r="F34" s="103">
        <v>1</v>
      </c>
      <c r="G34" s="105">
        <v>24</v>
      </c>
      <c r="H34" s="151" t="s">
        <v>318</v>
      </c>
      <c r="I34" s="103" t="s">
        <v>41</v>
      </c>
      <c r="J34" s="103">
        <f t="shared" si="1"/>
        <v>-9</v>
      </c>
      <c r="K34" s="143">
        <v>1000</v>
      </c>
      <c r="L34" s="143">
        <v>6500</v>
      </c>
      <c r="M34" s="104">
        <f t="shared" si="0"/>
        <v>5500</v>
      </c>
      <c r="N34" s="92" t="s">
        <v>338</v>
      </c>
      <c r="O34" s="92">
        <v>68431</v>
      </c>
    </row>
    <row r="35" spans="1:15">
      <c r="A35" s="91" t="s">
        <v>69</v>
      </c>
      <c r="B35" s="91">
        <v>27</v>
      </c>
      <c r="C35" s="93" t="s">
        <v>183</v>
      </c>
      <c r="D35" s="105">
        <v>41</v>
      </c>
      <c r="E35" s="153" t="s">
        <v>312</v>
      </c>
      <c r="F35" s="103">
        <v>1</v>
      </c>
      <c r="G35" s="105">
        <v>34</v>
      </c>
      <c r="H35" s="151" t="s">
        <v>318</v>
      </c>
      <c r="I35" s="103" t="s">
        <v>41</v>
      </c>
      <c r="J35" s="103">
        <f t="shared" si="1"/>
        <v>-7</v>
      </c>
      <c r="K35" s="143">
        <v>500</v>
      </c>
      <c r="L35" s="143">
        <v>3500</v>
      </c>
      <c r="M35" s="104">
        <f t="shared" si="0"/>
        <v>3000</v>
      </c>
      <c r="N35" s="92" t="s">
        <v>338</v>
      </c>
      <c r="O35" s="92">
        <v>72726.5</v>
      </c>
    </row>
    <row r="36" spans="1:15">
      <c r="A36" s="91" t="s">
        <v>70</v>
      </c>
      <c r="B36" s="91">
        <v>28</v>
      </c>
      <c r="C36" s="93" t="s">
        <v>328</v>
      </c>
      <c r="D36" s="105">
        <v>38</v>
      </c>
      <c r="E36" s="153" t="s">
        <v>316</v>
      </c>
      <c r="F36" s="103">
        <v>1</v>
      </c>
      <c r="G36" s="105">
        <v>32</v>
      </c>
      <c r="H36" s="151" t="s">
        <v>318</v>
      </c>
      <c r="I36" s="103" t="s">
        <v>41</v>
      </c>
      <c r="J36" s="103">
        <f t="shared" si="1"/>
        <v>-6</v>
      </c>
      <c r="K36" s="143">
        <v>1500</v>
      </c>
      <c r="L36" s="143">
        <v>8500</v>
      </c>
      <c r="M36" s="104">
        <f t="shared" si="0"/>
        <v>7000</v>
      </c>
      <c r="N36" s="92" t="s">
        <v>338</v>
      </c>
      <c r="O36" s="146">
        <v>125000</v>
      </c>
    </row>
    <row r="37" spans="1:15">
      <c r="A37" s="91" t="s">
        <v>71</v>
      </c>
      <c r="B37" s="91">
        <v>29</v>
      </c>
      <c r="C37" s="93" t="s">
        <v>184</v>
      </c>
      <c r="D37" s="105">
        <v>36</v>
      </c>
      <c r="E37" s="153" t="s">
        <v>316</v>
      </c>
      <c r="F37" s="103">
        <v>1</v>
      </c>
      <c r="G37" s="105">
        <v>27</v>
      </c>
      <c r="H37" s="152" t="s">
        <v>318</v>
      </c>
      <c r="I37" s="103" t="s">
        <v>41</v>
      </c>
      <c r="J37" s="103">
        <f t="shared" si="1"/>
        <v>-9</v>
      </c>
      <c r="K37" s="143">
        <v>3500</v>
      </c>
      <c r="L37" s="143">
        <v>12500</v>
      </c>
      <c r="M37" s="104">
        <f t="shared" si="0"/>
        <v>9000</v>
      </c>
      <c r="N37" s="92" t="s">
        <v>338</v>
      </c>
      <c r="O37" s="146">
        <v>125000</v>
      </c>
    </row>
    <row r="38" spans="1:15">
      <c r="A38" s="91" t="s">
        <v>72</v>
      </c>
      <c r="B38" s="91">
        <v>30</v>
      </c>
      <c r="C38" s="93" t="s">
        <v>185</v>
      </c>
      <c r="D38" s="105">
        <v>35</v>
      </c>
      <c r="E38" s="153" t="s">
        <v>316</v>
      </c>
      <c r="F38" s="103">
        <v>1</v>
      </c>
      <c r="G38" s="105">
        <v>36</v>
      </c>
      <c r="H38" s="152" t="s">
        <v>318</v>
      </c>
      <c r="I38" s="103" t="s">
        <v>41</v>
      </c>
      <c r="J38" s="103">
        <f t="shared" si="1"/>
        <v>1</v>
      </c>
      <c r="K38" s="143">
        <v>1500</v>
      </c>
      <c r="L38" s="143">
        <v>9500</v>
      </c>
      <c r="M38" s="104">
        <f t="shared" si="0"/>
        <v>8000</v>
      </c>
      <c r="N38" s="92" t="s">
        <v>338</v>
      </c>
      <c r="O38" s="146">
        <v>185000</v>
      </c>
    </row>
    <row r="39" spans="1:15">
      <c r="A39" s="91" t="s">
        <v>73</v>
      </c>
      <c r="B39" s="91">
        <v>31</v>
      </c>
      <c r="C39" s="93" t="s">
        <v>186</v>
      </c>
      <c r="D39" s="105">
        <v>34</v>
      </c>
      <c r="E39" s="153" t="s">
        <v>316</v>
      </c>
      <c r="F39" s="103">
        <v>1</v>
      </c>
      <c r="G39" s="105">
        <v>32</v>
      </c>
      <c r="H39" s="152" t="s">
        <v>318</v>
      </c>
      <c r="I39" s="103" t="s">
        <v>41</v>
      </c>
      <c r="J39" s="103">
        <f t="shared" si="1"/>
        <v>-2</v>
      </c>
      <c r="K39" s="143">
        <v>2000</v>
      </c>
      <c r="L39" s="143">
        <v>12500</v>
      </c>
      <c r="M39" s="104">
        <f t="shared" si="0"/>
        <v>10500</v>
      </c>
      <c r="N39" s="92" t="s">
        <v>338</v>
      </c>
      <c r="O39" s="146">
        <v>220000</v>
      </c>
    </row>
    <row r="40" spans="1:15">
      <c r="A40" s="91" t="s">
        <v>74</v>
      </c>
      <c r="B40" s="91">
        <v>32</v>
      </c>
      <c r="C40" s="93" t="s">
        <v>187</v>
      </c>
      <c r="D40" s="105">
        <v>34</v>
      </c>
      <c r="E40" s="153" t="s">
        <v>316</v>
      </c>
      <c r="F40" s="103">
        <v>1</v>
      </c>
      <c r="G40" s="105">
        <v>29</v>
      </c>
      <c r="H40" s="152" t="s">
        <v>318</v>
      </c>
      <c r="I40" s="103" t="s">
        <v>41</v>
      </c>
      <c r="J40" s="103">
        <f t="shared" si="1"/>
        <v>-5</v>
      </c>
      <c r="K40" s="143">
        <v>3000</v>
      </c>
      <c r="L40" s="143">
        <v>10500</v>
      </c>
      <c r="M40" s="104">
        <f t="shared" si="0"/>
        <v>7500</v>
      </c>
      <c r="N40" s="92" t="s">
        <v>338</v>
      </c>
      <c r="O40" s="146">
        <v>175000</v>
      </c>
    </row>
    <row r="41" spans="1:15">
      <c r="A41" s="91" t="s">
        <v>75</v>
      </c>
      <c r="B41" s="91">
        <v>33</v>
      </c>
      <c r="C41" s="93" t="s">
        <v>188</v>
      </c>
      <c r="D41" s="105">
        <v>36</v>
      </c>
      <c r="E41" s="153" t="s">
        <v>316</v>
      </c>
      <c r="F41" s="103">
        <v>1</v>
      </c>
      <c r="G41" s="105">
        <v>28</v>
      </c>
      <c r="H41" s="152" t="s">
        <v>318</v>
      </c>
      <c r="I41" s="103" t="s">
        <v>41</v>
      </c>
      <c r="J41" s="103">
        <f t="shared" si="1"/>
        <v>-8</v>
      </c>
      <c r="K41" s="143">
        <v>4500</v>
      </c>
      <c r="L41" s="143">
        <v>13500</v>
      </c>
      <c r="M41" s="104">
        <f t="shared" si="0"/>
        <v>9000</v>
      </c>
      <c r="N41" s="92" t="s">
        <v>338</v>
      </c>
      <c r="O41" s="146">
        <v>116500</v>
      </c>
    </row>
    <row r="42" spans="1:15">
      <c r="A42" s="91" t="s">
        <v>76</v>
      </c>
      <c r="B42" s="91">
        <v>34</v>
      </c>
      <c r="C42" s="93" t="s">
        <v>189</v>
      </c>
      <c r="D42" s="105">
        <v>38</v>
      </c>
      <c r="E42" s="153" t="s">
        <v>316</v>
      </c>
      <c r="F42" s="103">
        <v>1</v>
      </c>
      <c r="G42" s="105">
        <v>32</v>
      </c>
      <c r="H42" s="151" t="s">
        <v>318</v>
      </c>
      <c r="I42" s="103" t="s">
        <v>41</v>
      </c>
      <c r="J42" s="103">
        <f t="shared" si="1"/>
        <v>-6</v>
      </c>
      <c r="K42" s="143">
        <v>3500</v>
      </c>
      <c r="L42" s="143">
        <v>10500</v>
      </c>
      <c r="M42" s="104">
        <f t="shared" si="0"/>
        <v>7000</v>
      </c>
      <c r="N42" s="92" t="s">
        <v>338</v>
      </c>
      <c r="O42" s="146">
        <v>45000</v>
      </c>
    </row>
    <row r="43" spans="1:15">
      <c r="A43" s="91" t="s">
        <v>77</v>
      </c>
      <c r="B43" s="91">
        <v>35</v>
      </c>
      <c r="C43" s="93" t="s">
        <v>190</v>
      </c>
      <c r="D43" s="105">
        <v>30</v>
      </c>
      <c r="E43" s="153" t="s">
        <v>316</v>
      </c>
      <c r="F43" s="103">
        <v>1</v>
      </c>
      <c r="G43" s="105">
        <v>31</v>
      </c>
      <c r="H43" s="152" t="s">
        <v>318</v>
      </c>
      <c r="I43" s="103" t="s">
        <v>41</v>
      </c>
      <c r="J43" s="103">
        <f t="shared" si="1"/>
        <v>1</v>
      </c>
      <c r="K43" s="143">
        <v>3500</v>
      </c>
      <c r="L43" s="143">
        <v>9000</v>
      </c>
      <c r="M43" s="104">
        <f t="shared" si="0"/>
        <v>5500</v>
      </c>
      <c r="N43" s="92" t="s">
        <v>338</v>
      </c>
      <c r="O43" s="146">
        <v>116500</v>
      </c>
    </row>
    <row r="44" spans="1:15">
      <c r="A44" s="91" t="s">
        <v>78</v>
      </c>
      <c r="B44" s="91">
        <v>36</v>
      </c>
      <c r="C44" s="93" t="s">
        <v>191</v>
      </c>
      <c r="D44" s="105">
        <v>34</v>
      </c>
      <c r="E44" s="153" t="s">
        <v>316</v>
      </c>
      <c r="F44" s="103">
        <v>1</v>
      </c>
      <c r="G44" s="105">
        <v>25</v>
      </c>
      <c r="H44" s="152" t="s">
        <v>318</v>
      </c>
      <c r="I44" s="103" t="s">
        <v>41</v>
      </c>
      <c r="J44" s="103">
        <f t="shared" si="1"/>
        <v>-9</v>
      </c>
      <c r="K44" s="143">
        <v>4000</v>
      </c>
      <c r="L44" s="143">
        <v>14500</v>
      </c>
      <c r="M44" s="104">
        <f t="shared" si="0"/>
        <v>10500</v>
      </c>
      <c r="N44" s="92" t="s">
        <v>338</v>
      </c>
      <c r="O44" s="146">
        <v>165000</v>
      </c>
    </row>
    <row r="45" spans="1:15">
      <c r="A45" s="91" t="s">
        <v>79</v>
      </c>
      <c r="B45" s="91">
        <v>37</v>
      </c>
      <c r="C45" s="93" t="s">
        <v>192</v>
      </c>
      <c r="D45" s="105">
        <v>40</v>
      </c>
      <c r="E45" s="153" t="s">
        <v>316</v>
      </c>
      <c r="F45" s="103">
        <v>1</v>
      </c>
      <c r="G45" s="105">
        <v>34</v>
      </c>
      <c r="H45" s="152" t="s">
        <v>318</v>
      </c>
      <c r="I45" s="103" t="s">
        <v>41</v>
      </c>
      <c r="J45" s="103">
        <f t="shared" si="1"/>
        <v>-6</v>
      </c>
      <c r="K45" s="143">
        <v>1000</v>
      </c>
      <c r="L45" s="143">
        <v>8500</v>
      </c>
      <c r="M45" s="104">
        <f t="shared" si="0"/>
        <v>7500</v>
      </c>
      <c r="N45" s="92" t="s">
        <v>338</v>
      </c>
      <c r="O45" s="146"/>
    </row>
    <row r="46" spans="1:15">
      <c r="A46" s="91" t="s">
        <v>80</v>
      </c>
      <c r="B46" s="91">
        <v>38</v>
      </c>
      <c r="C46" s="93" t="s">
        <v>193</v>
      </c>
      <c r="D46" s="105">
        <v>26</v>
      </c>
      <c r="E46" s="153" t="s">
        <v>316</v>
      </c>
      <c r="F46" s="103">
        <v>1</v>
      </c>
      <c r="G46" s="105">
        <v>24</v>
      </c>
      <c r="H46" s="152" t="s">
        <v>318</v>
      </c>
      <c r="I46" s="103" t="s">
        <v>41</v>
      </c>
      <c r="J46" s="103">
        <f t="shared" si="1"/>
        <v>-2</v>
      </c>
      <c r="K46" s="143">
        <v>1000</v>
      </c>
      <c r="L46" s="143">
        <v>9500</v>
      </c>
      <c r="M46" s="104">
        <f t="shared" si="0"/>
        <v>8500</v>
      </c>
      <c r="N46" s="92" t="s">
        <v>338</v>
      </c>
      <c r="O46" s="146"/>
    </row>
    <row r="47" spans="1:15">
      <c r="A47" s="91" t="s">
        <v>81</v>
      </c>
      <c r="B47" s="91">
        <v>39</v>
      </c>
      <c r="C47" s="93" t="s">
        <v>194</v>
      </c>
      <c r="D47" s="105">
        <v>36</v>
      </c>
      <c r="E47" s="153" t="s">
        <v>316</v>
      </c>
      <c r="F47" s="103">
        <v>1</v>
      </c>
      <c r="G47" s="105">
        <v>28</v>
      </c>
      <c r="H47" s="152" t="s">
        <v>318</v>
      </c>
      <c r="I47" s="103" t="s">
        <v>41</v>
      </c>
      <c r="J47" s="103">
        <f t="shared" si="1"/>
        <v>-8</v>
      </c>
      <c r="K47" s="143">
        <v>2500</v>
      </c>
      <c r="L47" s="143">
        <v>8000</v>
      </c>
      <c r="M47" s="104">
        <f t="shared" si="0"/>
        <v>5500</v>
      </c>
      <c r="N47" s="92" t="s">
        <v>338</v>
      </c>
      <c r="O47" s="146">
        <v>125000</v>
      </c>
    </row>
    <row r="48" spans="1:15">
      <c r="A48" s="91" t="s">
        <v>82</v>
      </c>
      <c r="B48" s="91">
        <v>40</v>
      </c>
      <c r="C48" s="93" t="s">
        <v>195</v>
      </c>
      <c r="D48" s="105">
        <v>34</v>
      </c>
      <c r="E48" s="153" t="s">
        <v>316</v>
      </c>
      <c r="F48" s="103">
        <v>1</v>
      </c>
      <c r="G48" s="105">
        <v>29</v>
      </c>
      <c r="H48" s="151" t="s">
        <v>318</v>
      </c>
      <c r="I48" s="103" t="s">
        <v>41</v>
      </c>
      <c r="J48" s="103">
        <f t="shared" si="1"/>
        <v>-5</v>
      </c>
      <c r="K48" s="143">
        <v>2000</v>
      </c>
      <c r="L48" s="143">
        <v>12500</v>
      </c>
      <c r="M48" s="104">
        <f t="shared" si="0"/>
        <v>10500</v>
      </c>
      <c r="N48" s="92" t="s">
        <v>338</v>
      </c>
      <c r="O48" s="146">
        <v>145000</v>
      </c>
    </row>
    <row r="49" spans="1:248">
      <c r="A49" s="91" t="s">
        <v>83</v>
      </c>
      <c r="B49" s="91">
        <v>41</v>
      </c>
      <c r="C49" s="93" t="s">
        <v>196</v>
      </c>
      <c r="D49" s="105">
        <v>31</v>
      </c>
      <c r="E49" s="153" t="s">
        <v>316</v>
      </c>
      <c r="F49" s="103">
        <v>1</v>
      </c>
      <c r="G49" s="105">
        <v>29</v>
      </c>
      <c r="H49" s="152" t="s">
        <v>318</v>
      </c>
      <c r="I49" s="103" t="s">
        <v>41</v>
      </c>
      <c r="J49" s="103">
        <f t="shared" si="1"/>
        <v>-2</v>
      </c>
      <c r="K49" s="143">
        <v>3500</v>
      </c>
      <c r="L49" s="143">
        <v>15500</v>
      </c>
      <c r="M49" s="104">
        <f t="shared" si="0"/>
        <v>12000</v>
      </c>
      <c r="N49" s="92" t="s">
        <v>338</v>
      </c>
      <c r="O49" s="146">
        <v>145000</v>
      </c>
    </row>
    <row r="50" spans="1:248">
      <c r="A50" s="91" t="s">
        <v>84</v>
      </c>
      <c r="B50" s="91">
        <v>42</v>
      </c>
      <c r="C50" s="93" t="s">
        <v>197</v>
      </c>
      <c r="D50" s="105">
        <v>38</v>
      </c>
      <c r="E50" s="153" t="s">
        <v>316</v>
      </c>
      <c r="F50" s="103">
        <v>1</v>
      </c>
      <c r="G50" s="105">
        <v>31</v>
      </c>
      <c r="H50" s="152" t="s">
        <v>318</v>
      </c>
      <c r="I50" s="103" t="s">
        <v>41</v>
      </c>
      <c r="J50" s="103">
        <f t="shared" si="1"/>
        <v>-7</v>
      </c>
      <c r="K50" s="143">
        <v>1500</v>
      </c>
      <c r="L50" s="143">
        <v>9500</v>
      </c>
      <c r="M50" s="104">
        <f t="shared" si="0"/>
        <v>8000</v>
      </c>
      <c r="N50" s="92" t="s">
        <v>338</v>
      </c>
      <c r="O50" s="146">
        <v>41890</v>
      </c>
    </row>
    <row r="51" spans="1:248">
      <c r="A51" s="91" t="s">
        <v>85</v>
      </c>
      <c r="B51" s="91">
        <v>43</v>
      </c>
      <c r="C51" s="93" t="s">
        <v>198</v>
      </c>
      <c r="D51" s="105">
        <v>34</v>
      </c>
      <c r="E51" s="153" t="s">
        <v>316</v>
      </c>
      <c r="F51" s="103">
        <v>1</v>
      </c>
      <c r="G51" s="105">
        <v>28</v>
      </c>
      <c r="H51" s="152" t="s">
        <v>318</v>
      </c>
      <c r="I51" s="103" t="s">
        <v>41</v>
      </c>
      <c r="J51" s="103">
        <f t="shared" si="1"/>
        <v>-6</v>
      </c>
      <c r="K51" s="143">
        <v>2000</v>
      </c>
      <c r="L51" s="143">
        <v>12500</v>
      </c>
      <c r="M51" s="104">
        <f t="shared" si="0"/>
        <v>10500</v>
      </c>
      <c r="N51" s="92" t="s">
        <v>338</v>
      </c>
      <c r="O51" s="146">
        <v>41890</v>
      </c>
    </row>
    <row r="52" spans="1:248" ht="30">
      <c r="A52" s="91" t="s">
        <v>86</v>
      </c>
      <c r="B52" s="91">
        <v>44</v>
      </c>
      <c r="C52" s="93" t="s">
        <v>199</v>
      </c>
      <c r="D52" s="105">
        <v>31</v>
      </c>
      <c r="E52" s="153" t="s">
        <v>316</v>
      </c>
      <c r="F52" s="103">
        <v>1</v>
      </c>
      <c r="G52" s="105">
        <v>27</v>
      </c>
      <c r="H52" s="152" t="s">
        <v>318</v>
      </c>
      <c r="I52" s="103" t="s">
        <v>41</v>
      </c>
      <c r="J52" s="103">
        <f t="shared" si="1"/>
        <v>-4</v>
      </c>
      <c r="K52" s="143">
        <v>2000</v>
      </c>
      <c r="L52" s="143">
        <v>7000</v>
      </c>
      <c r="M52" s="104">
        <f t="shared" si="0"/>
        <v>5000</v>
      </c>
      <c r="N52" s="162" t="s">
        <v>341</v>
      </c>
      <c r="O52" s="191">
        <v>168731</v>
      </c>
    </row>
    <row r="53" spans="1:248">
      <c r="A53" s="91" t="s">
        <v>87</v>
      </c>
      <c r="B53" s="91">
        <v>45</v>
      </c>
      <c r="C53" s="93" t="s">
        <v>200</v>
      </c>
      <c r="D53" s="105">
        <v>29</v>
      </c>
      <c r="E53" s="153" t="s">
        <v>316</v>
      </c>
      <c r="F53" s="103">
        <v>1</v>
      </c>
      <c r="G53" s="105">
        <v>27</v>
      </c>
      <c r="H53" s="152" t="s">
        <v>318</v>
      </c>
      <c r="I53" s="103" t="s">
        <v>41</v>
      </c>
      <c r="J53" s="103">
        <f t="shared" si="1"/>
        <v>-2</v>
      </c>
      <c r="K53" s="143">
        <v>1500</v>
      </c>
      <c r="L53" s="143">
        <v>13500</v>
      </c>
      <c r="M53" s="104">
        <f t="shared" si="0"/>
        <v>12000</v>
      </c>
      <c r="N53" s="92" t="s">
        <v>338</v>
      </c>
      <c r="O53" s="146">
        <v>116500</v>
      </c>
    </row>
    <row r="54" spans="1:248">
      <c r="A54" s="91" t="s">
        <v>88</v>
      </c>
      <c r="B54" s="91">
        <v>46</v>
      </c>
      <c r="C54" s="93" t="s">
        <v>329</v>
      </c>
      <c r="D54" s="105">
        <v>43</v>
      </c>
      <c r="E54" s="153" t="s">
        <v>316</v>
      </c>
      <c r="F54" s="103">
        <v>1</v>
      </c>
      <c r="G54" s="105">
        <v>28</v>
      </c>
      <c r="H54" s="151" t="s">
        <v>318</v>
      </c>
      <c r="I54" s="103" t="s">
        <v>41</v>
      </c>
      <c r="J54" s="103">
        <f t="shared" si="1"/>
        <v>-15</v>
      </c>
      <c r="K54" s="143">
        <v>1000</v>
      </c>
      <c r="L54" s="143">
        <v>6500</v>
      </c>
      <c r="M54" s="104">
        <f t="shared" si="0"/>
        <v>5500</v>
      </c>
      <c r="N54" s="92" t="s">
        <v>338</v>
      </c>
      <c r="O54" s="146">
        <v>34948.050000000003</v>
      </c>
    </row>
    <row r="55" spans="1:248">
      <c r="A55" s="91" t="s">
        <v>89</v>
      </c>
      <c r="B55" s="91">
        <v>47</v>
      </c>
      <c r="C55" s="93" t="s">
        <v>201</v>
      </c>
      <c r="D55" s="105">
        <v>34</v>
      </c>
      <c r="E55" s="153" t="s">
        <v>316</v>
      </c>
      <c r="F55" s="103">
        <v>1</v>
      </c>
      <c r="G55" s="105">
        <v>31</v>
      </c>
      <c r="H55" s="152" t="s">
        <v>318</v>
      </c>
      <c r="I55" s="103" t="s">
        <v>41</v>
      </c>
      <c r="J55" s="103">
        <f t="shared" si="1"/>
        <v>-3</v>
      </c>
      <c r="K55" s="143">
        <v>1000</v>
      </c>
      <c r="L55" s="143">
        <v>9500</v>
      </c>
      <c r="M55" s="104">
        <f t="shared" si="0"/>
        <v>8500</v>
      </c>
      <c r="N55" s="92" t="s">
        <v>338</v>
      </c>
      <c r="O55" s="146">
        <v>125000</v>
      </c>
    </row>
    <row r="56" spans="1:248">
      <c r="A56" s="91" t="s">
        <v>90</v>
      </c>
      <c r="B56" s="91">
        <v>48</v>
      </c>
      <c r="C56" s="93" t="s">
        <v>202</v>
      </c>
      <c r="D56" s="105">
        <v>35</v>
      </c>
      <c r="E56" s="153" t="s">
        <v>316</v>
      </c>
      <c r="F56" s="103">
        <v>1</v>
      </c>
      <c r="G56" s="105">
        <v>30</v>
      </c>
      <c r="H56" s="152" t="s">
        <v>318</v>
      </c>
      <c r="I56" s="103" t="s">
        <v>41</v>
      </c>
      <c r="J56" s="103">
        <f t="shared" si="1"/>
        <v>-5</v>
      </c>
      <c r="K56" s="143">
        <v>1500</v>
      </c>
      <c r="L56" s="143">
        <v>10500</v>
      </c>
      <c r="M56" s="104">
        <f t="shared" si="0"/>
        <v>9000</v>
      </c>
      <c r="N56" s="92" t="s">
        <v>338</v>
      </c>
      <c r="O56" s="146"/>
    </row>
    <row r="57" spans="1:248">
      <c r="A57" s="91" t="s">
        <v>91</v>
      </c>
      <c r="B57" s="91">
        <v>49</v>
      </c>
      <c r="C57" s="93" t="s">
        <v>330</v>
      </c>
      <c r="D57" s="105">
        <v>36</v>
      </c>
      <c r="E57" s="153" t="s">
        <v>316</v>
      </c>
      <c r="F57" s="103">
        <v>1</v>
      </c>
      <c r="G57" s="105">
        <v>37</v>
      </c>
      <c r="H57" s="152" t="s">
        <v>318</v>
      </c>
      <c r="I57" s="103" t="s">
        <v>41</v>
      </c>
      <c r="J57" s="103">
        <f t="shared" si="1"/>
        <v>1</v>
      </c>
      <c r="K57" s="143">
        <v>1000</v>
      </c>
      <c r="L57" s="143">
        <v>9500</v>
      </c>
      <c r="M57" s="104">
        <f t="shared" si="0"/>
        <v>8500</v>
      </c>
      <c r="N57" s="92" t="s">
        <v>338</v>
      </c>
      <c r="O57" s="146">
        <v>41487</v>
      </c>
    </row>
    <row r="58" spans="1:248">
      <c r="A58" s="91" t="s">
        <v>92</v>
      </c>
      <c r="B58" s="91">
        <v>50</v>
      </c>
      <c r="C58" s="93" t="s">
        <v>203</v>
      </c>
      <c r="D58" s="105">
        <v>39</v>
      </c>
      <c r="E58" s="153" t="s">
        <v>316</v>
      </c>
      <c r="F58" s="103">
        <v>1</v>
      </c>
      <c r="G58" s="105">
        <v>33</v>
      </c>
      <c r="H58" s="152" t="s">
        <v>318</v>
      </c>
      <c r="I58" s="103" t="s">
        <v>41</v>
      </c>
      <c r="J58" s="103">
        <f t="shared" si="1"/>
        <v>-6</v>
      </c>
      <c r="K58" s="143">
        <v>1500</v>
      </c>
      <c r="L58" s="143">
        <v>5000</v>
      </c>
      <c r="M58" s="104">
        <f t="shared" si="0"/>
        <v>3500</v>
      </c>
      <c r="N58" s="92" t="s">
        <v>338</v>
      </c>
      <c r="O58" s="146">
        <v>124000</v>
      </c>
    </row>
    <row r="59" spans="1:248">
      <c r="A59" s="91" t="s">
        <v>93</v>
      </c>
      <c r="B59" s="91">
        <v>51</v>
      </c>
      <c r="C59" s="93" t="s">
        <v>204</v>
      </c>
      <c r="D59" s="105">
        <v>34</v>
      </c>
      <c r="E59" s="153" t="s">
        <v>316</v>
      </c>
      <c r="F59" s="103">
        <v>1</v>
      </c>
      <c r="G59" s="105">
        <v>30</v>
      </c>
      <c r="H59" s="152" t="s">
        <v>318</v>
      </c>
      <c r="I59" s="103" t="s">
        <v>41</v>
      </c>
      <c r="J59" s="103">
        <f t="shared" si="1"/>
        <v>-4</v>
      </c>
      <c r="K59" s="143">
        <v>1500</v>
      </c>
      <c r="L59" s="143">
        <v>6500</v>
      </c>
      <c r="M59" s="104">
        <f t="shared" si="0"/>
        <v>5000</v>
      </c>
      <c r="N59" s="92" t="s">
        <v>338</v>
      </c>
      <c r="O59" s="146">
        <v>120000</v>
      </c>
    </row>
    <row r="60" spans="1:248">
      <c r="A60" s="91" t="s">
        <v>94</v>
      </c>
      <c r="B60" s="91">
        <v>52</v>
      </c>
      <c r="C60" s="93" t="s">
        <v>205</v>
      </c>
      <c r="D60" s="105">
        <v>37</v>
      </c>
      <c r="E60" s="153" t="s">
        <v>316</v>
      </c>
      <c r="F60" s="103">
        <v>1</v>
      </c>
      <c r="G60" s="105">
        <v>34</v>
      </c>
      <c r="H60" s="151" t="s">
        <v>318</v>
      </c>
      <c r="I60" s="103" t="s">
        <v>41</v>
      </c>
      <c r="J60" s="103">
        <f t="shared" si="1"/>
        <v>-3</v>
      </c>
      <c r="K60" s="143">
        <v>3000</v>
      </c>
      <c r="L60" s="143">
        <v>8500</v>
      </c>
      <c r="M60" s="104">
        <f t="shared" si="0"/>
        <v>5500</v>
      </c>
      <c r="N60" s="92" t="s">
        <v>338</v>
      </c>
      <c r="O60" s="146"/>
    </row>
    <row r="61" spans="1:248" s="40" customFormat="1">
      <c r="A61" s="91" t="s">
        <v>95</v>
      </c>
      <c r="B61" s="91">
        <v>53</v>
      </c>
      <c r="C61" s="93" t="s">
        <v>206</v>
      </c>
      <c r="D61" s="105">
        <v>42</v>
      </c>
      <c r="E61" s="153" t="s">
        <v>316</v>
      </c>
      <c r="F61" s="103">
        <v>1</v>
      </c>
      <c r="G61" s="105">
        <v>31</v>
      </c>
      <c r="H61" s="152" t="s">
        <v>318</v>
      </c>
      <c r="I61" s="103" t="s">
        <v>41</v>
      </c>
      <c r="J61" s="103">
        <f t="shared" si="1"/>
        <v>-11</v>
      </c>
      <c r="K61" s="143">
        <v>1500</v>
      </c>
      <c r="L61" s="143">
        <v>10500</v>
      </c>
      <c r="M61" s="104">
        <f t="shared" si="0"/>
        <v>9000</v>
      </c>
      <c r="N61" s="92" t="s">
        <v>338</v>
      </c>
      <c r="O61" s="146">
        <v>41487</v>
      </c>
    </row>
    <row r="62" spans="1:248" s="9" customFormat="1">
      <c r="A62" s="91" t="s">
        <v>96</v>
      </c>
      <c r="B62" s="91">
        <v>54</v>
      </c>
      <c r="C62" s="93" t="s">
        <v>207</v>
      </c>
      <c r="D62" s="105">
        <v>42</v>
      </c>
      <c r="E62" s="153" t="s">
        <v>316</v>
      </c>
      <c r="F62" s="103">
        <v>1</v>
      </c>
      <c r="G62" s="105">
        <v>39</v>
      </c>
      <c r="H62" s="152" t="s">
        <v>318</v>
      </c>
      <c r="I62" s="103" t="s">
        <v>41</v>
      </c>
      <c r="J62" s="103">
        <f t="shared" si="1"/>
        <v>-3</v>
      </c>
      <c r="K62" s="143">
        <v>1500</v>
      </c>
      <c r="L62" s="143">
        <v>12500</v>
      </c>
      <c r="M62" s="104">
        <f t="shared" si="0"/>
        <v>11000</v>
      </c>
      <c r="N62" s="92" t="s">
        <v>338</v>
      </c>
      <c r="O62" s="146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  <c r="FZ62" s="57"/>
      <c r="GA62" s="57"/>
      <c r="GB62" s="57"/>
      <c r="GC62" s="57"/>
      <c r="GD62" s="57"/>
      <c r="GE62" s="57"/>
      <c r="GF62" s="57"/>
      <c r="GG62" s="57"/>
      <c r="GH62" s="57"/>
      <c r="GI62" s="57"/>
      <c r="GJ62" s="57"/>
      <c r="GK62" s="57"/>
      <c r="GL62" s="57"/>
      <c r="GM62" s="57"/>
      <c r="GN62" s="57"/>
      <c r="GO62" s="57"/>
      <c r="GP62" s="57"/>
      <c r="GQ62" s="57"/>
      <c r="GR62" s="57"/>
      <c r="GS62" s="57"/>
      <c r="GT62" s="57"/>
      <c r="GU62" s="57"/>
      <c r="GV62" s="57"/>
      <c r="GW62" s="57"/>
      <c r="GX62" s="57"/>
      <c r="GY62" s="57"/>
      <c r="GZ62" s="57"/>
      <c r="HA62" s="57"/>
      <c r="HB62" s="57"/>
      <c r="HC62" s="57"/>
      <c r="HD62" s="57"/>
      <c r="HE62" s="57"/>
      <c r="HF62" s="57"/>
      <c r="HG62" s="57"/>
      <c r="HH62" s="57"/>
      <c r="HI62" s="57"/>
      <c r="HJ62" s="57"/>
      <c r="HK62" s="57"/>
      <c r="HL62" s="57"/>
      <c r="HM62" s="57"/>
      <c r="HN62" s="57"/>
      <c r="HO62" s="57"/>
      <c r="HP62" s="57"/>
      <c r="HQ62" s="57"/>
      <c r="HR62" s="57"/>
      <c r="HS62" s="57"/>
      <c r="HT62" s="57"/>
      <c r="HU62" s="57"/>
      <c r="HV62" s="57"/>
      <c r="HW62" s="57"/>
      <c r="HX62" s="57"/>
      <c r="HY62" s="57"/>
      <c r="HZ62" s="57"/>
      <c r="IA62" s="57"/>
      <c r="IB62" s="57"/>
      <c r="IC62" s="57"/>
      <c r="ID62" s="57"/>
      <c r="IE62" s="57"/>
      <c r="IF62" s="57"/>
      <c r="IG62" s="57"/>
      <c r="IH62" s="57"/>
      <c r="II62" s="57"/>
      <c r="IJ62" s="57"/>
      <c r="IK62" s="57"/>
      <c r="IL62" s="57"/>
      <c r="IM62" s="57"/>
      <c r="IN62" s="57"/>
    </row>
    <row r="63" spans="1:248" s="9" customFormat="1">
      <c r="A63" s="91" t="s">
        <v>97</v>
      </c>
      <c r="B63" s="91">
        <v>55</v>
      </c>
      <c r="C63" s="93" t="s">
        <v>208</v>
      </c>
      <c r="D63" s="94">
        <v>35</v>
      </c>
      <c r="E63" s="153" t="s">
        <v>316</v>
      </c>
      <c r="F63" s="103">
        <v>1</v>
      </c>
      <c r="G63" s="94">
        <v>35</v>
      </c>
      <c r="H63" s="152" t="s">
        <v>318</v>
      </c>
      <c r="I63" s="103" t="s">
        <v>41</v>
      </c>
      <c r="J63" s="95">
        <f t="shared" si="1"/>
        <v>0</v>
      </c>
      <c r="K63" s="143">
        <v>3500</v>
      </c>
      <c r="L63" s="143">
        <v>9500</v>
      </c>
      <c r="M63" s="104">
        <f t="shared" si="0"/>
        <v>6000</v>
      </c>
      <c r="N63" s="92" t="s">
        <v>339</v>
      </c>
      <c r="O63" s="146">
        <v>80000</v>
      </c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7"/>
      <c r="EN63" s="57"/>
      <c r="EO63" s="57"/>
      <c r="EP63" s="57"/>
      <c r="EQ63" s="57"/>
      <c r="ER63" s="57"/>
      <c r="ES63" s="57"/>
      <c r="ET63" s="57"/>
      <c r="EU63" s="57"/>
      <c r="EV63" s="57"/>
      <c r="EW63" s="57"/>
      <c r="EX63" s="57"/>
      <c r="EY63" s="57"/>
      <c r="EZ63" s="57"/>
      <c r="FA63" s="57"/>
      <c r="FB63" s="57"/>
      <c r="FC63" s="57"/>
      <c r="FD63" s="57"/>
      <c r="FE63" s="57"/>
      <c r="FF63" s="57"/>
      <c r="FG63" s="57"/>
      <c r="FH63" s="57"/>
      <c r="FI63" s="57"/>
      <c r="FJ63" s="57"/>
      <c r="FK63" s="57"/>
      <c r="FL63" s="57"/>
      <c r="FM63" s="57"/>
      <c r="FN63" s="57"/>
      <c r="FO63" s="57"/>
      <c r="FP63" s="57"/>
      <c r="FQ63" s="57"/>
      <c r="FR63" s="57"/>
      <c r="FS63" s="57"/>
      <c r="FT63" s="57"/>
      <c r="FU63" s="57"/>
      <c r="FV63" s="57"/>
      <c r="FW63" s="57"/>
      <c r="FX63" s="57"/>
      <c r="FY63" s="57"/>
      <c r="FZ63" s="57"/>
      <c r="GA63" s="57"/>
      <c r="GB63" s="57"/>
      <c r="GC63" s="57"/>
      <c r="GD63" s="57"/>
      <c r="GE63" s="57"/>
      <c r="GF63" s="57"/>
      <c r="GG63" s="57"/>
      <c r="GH63" s="57"/>
      <c r="GI63" s="57"/>
      <c r="GJ63" s="57"/>
      <c r="GK63" s="57"/>
      <c r="GL63" s="57"/>
      <c r="GM63" s="57"/>
      <c r="GN63" s="57"/>
      <c r="GO63" s="57"/>
      <c r="GP63" s="57"/>
      <c r="GQ63" s="57"/>
      <c r="GR63" s="57"/>
      <c r="GS63" s="57"/>
      <c r="GT63" s="57"/>
      <c r="GU63" s="57"/>
      <c r="GV63" s="57"/>
      <c r="GW63" s="57"/>
      <c r="GX63" s="57"/>
      <c r="GY63" s="57"/>
      <c r="GZ63" s="57"/>
      <c r="HA63" s="57"/>
      <c r="HB63" s="57"/>
      <c r="HC63" s="57"/>
      <c r="HD63" s="57"/>
      <c r="HE63" s="57"/>
      <c r="HF63" s="57"/>
      <c r="HG63" s="57"/>
      <c r="HH63" s="57"/>
      <c r="HI63" s="57"/>
      <c r="HJ63" s="57"/>
      <c r="HK63" s="57"/>
      <c r="HL63" s="57"/>
      <c r="HM63" s="57"/>
      <c r="HN63" s="57"/>
      <c r="HO63" s="57"/>
      <c r="HP63" s="57"/>
      <c r="HQ63" s="57"/>
      <c r="HR63" s="57"/>
      <c r="HS63" s="57"/>
      <c r="HT63" s="57"/>
      <c r="HU63" s="57"/>
      <c r="HV63" s="57"/>
      <c r="HW63" s="57"/>
      <c r="HX63" s="57"/>
      <c r="HY63" s="57"/>
      <c r="HZ63" s="57"/>
      <c r="IA63" s="57"/>
      <c r="IB63" s="57"/>
      <c r="IC63" s="57"/>
      <c r="ID63" s="57"/>
      <c r="IE63" s="57"/>
      <c r="IF63" s="57"/>
      <c r="IG63" s="57"/>
      <c r="IH63" s="57"/>
      <c r="II63" s="57"/>
      <c r="IJ63" s="57"/>
      <c r="IK63" s="57"/>
      <c r="IL63" s="57"/>
      <c r="IM63" s="57"/>
      <c r="IN63" s="57"/>
    </row>
    <row r="64" spans="1:248" s="9" customFormat="1">
      <c r="A64" s="91" t="s">
        <v>98</v>
      </c>
      <c r="B64" s="91">
        <v>56</v>
      </c>
      <c r="C64" s="93" t="s">
        <v>209</v>
      </c>
      <c r="D64" s="94">
        <v>37</v>
      </c>
      <c r="E64" s="153" t="s">
        <v>316</v>
      </c>
      <c r="F64" s="103">
        <v>1</v>
      </c>
      <c r="G64" s="94">
        <v>30</v>
      </c>
      <c r="H64" s="152" t="s">
        <v>318</v>
      </c>
      <c r="I64" s="103" t="s">
        <v>41</v>
      </c>
      <c r="J64" s="95">
        <f t="shared" si="1"/>
        <v>-7</v>
      </c>
      <c r="K64" s="143">
        <v>2000</v>
      </c>
      <c r="L64" s="143">
        <v>10500</v>
      </c>
      <c r="M64" s="104">
        <f t="shared" si="0"/>
        <v>8500</v>
      </c>
      <c r="N64" s="92" t="s">
        <v>338</v>
      </c>
      <c r="O64" s="146">
        <v>116500</v>
      </c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  <c r="EL64" s="57"/>
      <c r="EM64" s="57"/>
      <c r="EN64" s="57"/>
      <c r="EO64" s="57"/>
      <c r="EP64" s="57"/>
      <c r="EQ64" s="57"/>
      <c r="ER64" s="57"/>
      <c r="ES64" s="57"/>
      <c r="ET64" s="57"/>
      <c r="EU64" s="57"/>
      <c r="EV64" s="57"/>
      <c r="EW64" s="57"/>
      <c r="EX64" s="57"/>
      <c r="EY64" s="57"/>
      <c r="EZ64" s="57"/>
      <c r="FA64" s="57"/>
      <c r="FB64" s="57"/>
      <c r="FC64" s="57"/>
      <c r="FD64" s="57"/>
      <c r="FE64" s="57"/>
      <c r="FF64" s="57"/>
      <c r="FG64" s="57"/>
      <c r="FH64" s="57"/>
      <c r="FI64" s="57"/>
      <c r="FJ64" s="57"/>
      <c r="FK64" s="57"/>
      <c r="FL64" s="57"/>
      <c r="FM64" s="57"/>
      <c r="FN64" s="57"/>
      <c r="FO64" s="57"/>
      <c r="FP64" s="57"/>
      <c r="FQ64" s="57"/>
      <c r="FR64" s="57"/>
      <c r="FS64" s="57"/>
      <c r="FT64" s="57"/>
      <c r="FU64" s="57"/>
      <c r="FV64" s="57"/>
      <c r="FW64" s="57"/>
      <c r="FX64" s="57"/>
      <c r="FY64" s="57"/>
      <c r="FZ64" s="57"/>
      <c r="GA64" s="57"/>
      <c r="GB64" s="57"/>
      <c r="GC64" s="57"/>
      <c r="GD64" s="57"/>
      <c r="GE64" s="57"/>
      <c r="GF64" s="57"/>
      <c r="GG64" s="57"/>
      <c r="GH64" s="57"/>
      <c r="GI64" s="57"/>
      <c r="GJ64" s="57"/>
      <c r="GK64" s="57"/>
      <c r="GL64" s="57"/>
      <c r="GM64" s="57"/>
      <c r="GN64" s="57"/>
      <c r="GO64" s="57"/>
      <c r="GP64" s="57"/>
      <c r="GQ64" s="57"/>
      <c r="GR64" s="57"/>
      <c r="GS64" s="57"/>
      <c r="GT64" s="57"/>
      <c r="GU64" s="57"/>
      <c r="GV64" s="57"/>
      <c r="GW64" s="57"/>
      <c r="GX64" s="57"/>
      <c r="GY64" s="57"/>
      <c r="GZ64" s="57"/>
      <c r="HA64" s="57"/>
      <c r="HB64" s="57"/>
      <c r="HC64" s="57"/>
      <c r="HD64" s="57"/>
      <c r="HE64" s="57"/>
      <c r="HF64" s="57"/>
      <c r="HG64" s="57"/>
      <c r="HH64" s="57"/>
      <c r="HI64" s="57"/>
      <c r="HJ64" s="57"/>
      <c r="HK64" s="57"/>
      <c r="HL64" s="57"/>
      <c r="HM64" s="57"/>
      <c r="HN64" s="57"/>
      <c r="HO64" s="57"/>
      <c r="HP64" s="57"/>
      <c r="HQ64" s="57"/>
      <c r="HR64" s="57"/>
      <c r="HS64" s="57"/>
      <c r="HT64" s="57"/>
      <c r="HU64" s="57"/>
      <c r="HV64" s="57"/>
      <c r="HW64" s="57"/>
      <c r="HX64" s="57"/>
      <c r="HY64" s="57"/>
      <c r="HZ64" s="57"/>
      <c r="IA64" s="57"/>
      <c r="IB64" s="57"/>
      <c r="IC64" s="57"/>
      <c r="ID64" s="57"/>
      <c r="IE64" s="57"/>
      <c r="IF64" s="57"/>
      <c r="IG64" s="57"/>
      <c r="IH64" s="57"/>
      <c r="II64" s="57"/>
      <c r="IJ64" s="57"/>
      <c r="IK64" s="57"/>
      <c r="IL64" s="57"/>
      <c r="IM64" s="57"/>
      <c r="IN64" s="57"/>
    </row>
    <row r="65" spans="1:248" s="9" customFormat="1">
      <c r="A65" s="91" t="s">
        <v>99</v>
      </c>
      <c r="B65" s="91">
        <v>57</v>
      </c>
      <c r="C65" s="93" t="s">
        <v>210</v>
      </c>
      <c r="D65" s="94">
        <v>36</v>
      </c>
      <c r="E65" s="153" t="s">
        <v>316</v>
      </c>
      <c r="F65" s="103">
        <v>1</v>
      </c>
      <c r="G65" s="94">
        <v>33</v>
      </c>
      <c r="H65" s="152" t="s">
        <v>318</v>
      </c>
      <c r="I65" s="103" t="s">
        <v>41</v>
      </c>
      <c r="J65" s="95">
        <f t="shared" si="1"/>
        <v>-3</v>
      </c>
      <c r="K65" s="143">
        <v>1500</v>
      </c>
      <c r="L65" s="143">
        <v>12000</v>
      </c>
      <c r="M65" s="104">
        <f t="shared" si="0"/>
        <v>10500</v>
      </c>
      <c r="N65" s="92" t="s">
        <v>338</v>
      </c>
      <c r="O65" s="146">
        <v>116500</v>
      </c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  <c r="EL65" s="57"/>
      <c r="EM65" s="57"/>
      <c r="EN65" s="57"/>
      <c r="EO65" s="57"/>
      <c r="EP65" s="57"/>
      <c r="EQ65" s="57"/>
      <c r="ER65" s="57"/>
      <c r="ES65" s="57"/>
      <c r="ET65" s="57"/>
      <c r="EU65" s="57"/>
      <c r="EV65" s="57"/>
      <c r="EW65" s="57"/>
      <c r="EX65" s="57"/>
      <c r="EY65" s="57"/>
      <c r="EZ65" s="57"/>
      <c r="FA65" s="57"/>
      <c r="FB65" s="57"/>
      <c r="FC65" s="57"/>
      <c r="FD65" s="57"/>
      <c r="FE65" s="57"/>
      <c r="FF65" s="57"/>
      <c r="FG65" s="57"/>
      <c r="FH65" s="57"/>
      <c r="FI65" s="57"/>
      <c r="FJ65" s="57"/>
      <c r="FK65" s="57"/>
      <c r="FL65" s="57"/>
      <c r="FM65" s="57"/>
      <c r="FN65" s="57"/>
      <c r="FO65" s="57"/>
      <c r="FP65" s="57"/>
      <c r="FQ65" s="57"/>
      <c r="FR65" s="57"/>
      <c r="FS65" s="57"/>
      <c r="FT65" s="57"/>
      <c r="FU65" s="57"/>
      <c r="FV65" s="57"/>
      <c r="FW65" s="57"/>
      <c r="FX65" s="57"/>
      <c r="FY65" s="57"/>
      <c r="FZ65" s="57"/>
      <c r="GA65" s="57"/>
      <c r="GB65" s="57"/>
      <c r="GC65" s="57"/>
      <c r="GD65" s="57"/>
      <c r="GE65" s="57"/>
      <c r="GF65" s="57"/>
      <c r="GG65" s="57"/>
      <c r="GH65" s="57"/>
      <c r="GI65" s="57"/>
      <c r="GJ65" s="57"/>
      <c r="GK65" s="57"/>
      <c r="GL65" s="57"/>
      <c r="GM65" s="57"/>
      <c r="GN65" s="57"/>
      <c r="GO65" s="57"/>
      <c r="GP65" s="57"/>
      <c r="GQ65" s="57"/>
      <c r="GR65" s="57"/>
      <c r="GS65" s="57"/>
      <c r="GT65" s="57"/>
      <c r="GU65" s="57"/>
      <c r="GV65" s="57"/>
      <c r="GW65" s="57"/>
      <c r="GX65" s="57"/>
      <c r="GY65" s="57"/>
      <c r="GZ65" s="57"/>
      <c r="HA65" s="57"/>
      <c r="HB65" s="57"/>
      <c r="HC65" s="57"/>
      <c r="HD65" s="57"/>
      <c r="HE65" s="57"/>
      <c r="HF65" s="57"/>
      <c r="HG65" s="57"/>
      <c r="HH65" s="57"/>
      <c r="HI65" s="57"/>
      <c r="HJ65" s="57"/>
      <c r="HK65" s="57"/>
      <c r="HL65" s="57"/>
      <c r="HM65" s="57"/>
      <c r="HN65" s="57"/>
      <c r="HO65" s="57"/>
      <c r="HP65" s="57"/>
      <c r="HQ65" s="57"/>
      <c r="HR65" s="57"/>
      <c r="HS65" s="57"/>
      <c r="HT65" s="57"/>
      <c r="HU65" s="57"/>
      <c r="HV65" s="57"/>
      <c r="HW65" s="57"/>
      <c r="HX65" s="57"/>
      <c r="HY65" s="57"/>
      <c r="HZ65" s="57"/>
      <c r="IA65" s="57"/>
      <c r="IB65" s="57"/>
      <c r="IC65" s="57"/>
      <c r="ID65" s="57"/>
      <c r="IE65" s="57"/>
      <c r="IF65" s="57"/>
      <c r="IG65" s="57"/>
      <c r="IH65" s="57"/>
      <c r="II65" s="57"/>
      <c r="IJ65" s="57"/>
      <c r="IK65" s="57"/>
      <c r="IL65" s="57"/>
      <c r="IM65" s="57"/>
      <c r="IN65" s="57"/>
    </row>
    <row r="66" spans="1:248" s="9" customFormat="1">
      <c r="A66" s="91" t="s">
        <v>100</v>
      </c>
      <c r="B66" s="91">
        <v>58</v>
      </c>
      <c r="C66" s="93" t="s">
        <v>211</v>
      </c>
      <c r="D66" s="94">
        <v>26</v>
      </c>
      <c r="E66" s="153" t="s">
        <v>316</v>
      </c>
      <c r="F66" s="103">
        <v>1</v>
      </c>
      <c r="G66" s="94">
        <v>29</v>
      </c>
      <c r="H66" s="151" t="s">
        <v>318</v>
      </c>
      <c r="I66" s="103" t="s">
        <v>41</v>
      </c>
      <c r="J66" s="95">
        <f t="shared" si="1"/>
        <v>3</v>
      </c>
      <c r="K66" s="143">
        <v>1000</v>
      </c>
      <c r="L66" s="143">
        <v>13000</v>
      </c>
      <c r="M66" s="104">
        <f t="shared" si="0"/>
        <v>12000</v>
      </c>
      <c r="N66" s="92" t="s">
        <v>340</v>
      </c>
      <c r="O66" s="146">
        <v>75000</v>
      </c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/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7"/>
      <c r="FE66" s="57"/>
      <c r="FF66" s="57"/>
      <c r="FG66" s="57"/>
      <c r="FH66" s="57"/>
      <c r="FI66" s="57"/>
      <c r="FJ66" s="57"/>
      <c r="FK66" s="57"/>
      <c r="FL66" s="57"/>
      <c r="FM66" s="57"/>
      <c r="FN66" s="57"/>
      <c r="FO66" s="57"/>
      <c r="FP66" s="57"/>
      <c r="FQ66" s="57"/>
      <c r="FR66" s="57"/>
      <c r="FS66" s="57"/>
      <c r="FT66" s="57"/>
      <c r="FU66" s="57"/>
      <c r="FV66" s="57"/>
      <c r="FW66" s="57"/>
      <c r="FX66" s="57"/>
      <c r="FY66" s="57"/>
      <c r="FZ66" s="57"/>
      <c r="GA66" s="57"/>
      <c r="GB66" s="57"/>
      <c r="GC66" s="57"/>
      <c r="GD66" s="57"/>
      <c r="GE66" s="57"/>
      <c r="GF66" s="57"/>
      <c r="GG66" s="57"/>
      <c r="GH66" s="57"/>
      <c r="GI66" s="57"/>
      <c r="GJ66" s="57"/>
      <c r="GK66" s="57"/>
      <c r="GL66" s="57"/>
      <c r="GM66" s="57"/>
      <c r="GN66" s="57"/>
      <c r="GO66" s="57"/>
      <c r="GP66" s="57"/>
      <c r="GQ66" s="57"/>
      <c r="GR66" s="57"/>
      <c r="GS66" s="57"/>
      <c r="GT66" s="57"/>
      <c r="GU66" s="57"/>
      <c r="GV66" s="57"/>
      <c r="GW66" s="57"/>
      <c r="GX66" s="57"/>
      <c r="GY66" s="57"/>
      <c r="GZ66" s="57"/>
      <c r="HA66" s="57"/>
      <c r="HB66" s="57"/>
      <c r="HC66" s="57"/>
      <c r="HD66" s="57"/>
      <c r="HE66" s="57"/>
      <c r="HF66" s="57"/>
      <c r="HG66" s="57"/>
      <c r="HH66" s="57"/>
      <c r="HI66" s="57"/>
      <c r="HJ66" s="57"/>
      <c r="HK66" s="57"/>
      <c r="HL66" s="57"/>
      <c r="HM66" s="57"/>
      <c r="HN66" s="57"/>
      <c r="HO66" s="57"/>
      <c r="HP66" s="57"/>
      <c r="HQ66" s="57"/>
      <c r="HR66" s="57"/>
      <c r="HS66" s="57"/>
      <c r="HT66" s="57"/>
      <c r="HU66" s="57"/>
      <c r="HV66" s="57"/>
      <c r="HW66" s="57"/>
      <c r="HX66" s="57"/>
      <c r="HY66" s="57"/>
      <c r="HZ66" s="57"/>
      <c r="IA66" s="57"/>
      <c r="IB66" s="57"/>
      <c r="IC66" s="57"/>
      <c r="ID66" s="57"/>
      <c r="IE66" s="57"/>
      <c r="IF66" s="57"/>
      <c r="IG66" s="57"/>
      <c r="IH66" s="57"/>
      <c r="II66" s="57"/>
      <c r="IJ66" s="57"/>
      <c r="IK66" s="57"/>
      <c r="IL66" s="57"/>
      <c r="IM66" s="57"/>
      <c r="IN66" s="57"/>
    </row>
    <row r="67" spans="1:248" s="9" customFormat="1">
      <c r="A67" s="91" t="s">
        <v>101</v>
      </c>
      <c r="B67" s="91">
        <v>59</v>
      </c>
      <c r="C67" s="93" t="s">
        <v>212</v>
      </c>
      <c r="D67" s="94">
        <v>29</v>
      </c>
      <c r="E67" s="153" t="s">
        <v>316</v>
      </c>
      <c r="F67" s="103">
        <v>1</v>
      </c>
      <c r="G67" s="94">
        <v>30</v>
      </c>
      <c r="H67" s="152" t="s">
        <v>318</v>
      </c>
      <c r="I67" s="103" t="s">
        <v>41</v>
      </c>
      <c r="J67" s="95">
        <f t="shared" si="1"/>
        <v>1</v>
      </c>
      <c r="K67" s="143">
        <v>1500</v>
      </c>
      <c r="L67" s="143">
        <v>12000</v>
      </c>
      <c r="M67" s="104">
        <f t="shared" si="0"/>
        <v>10500</v>
      </c>
      <c r="N67" s="92" t="s">
        <v>340</v>
      </c>
      <c r="O67" s="146">
        <v>75000</v>
      </c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7"/>
      <c r="DV67" s="57"/>
      <c r="DW67" s="57"/>
      <c r="DX67" s="57"/>
      <c r="DY67" s="57"/>
      <c r="DZ67" s="57"/>
      <c r="EA67" s="57"/>
      <c r="EB67" s="57"/>
      <c r="EC67" s="57"/>
      <c r="ED67" s="57"/>
      <c r="EE67" s="57"/>
      <c r="EF67" s="57"/>
      <c r="EG67" s="57"/>
      <c r="EH67" s="57"/>
      <c r="EI67" s="57"/>
      <c r="EJ67" s="57"/>
      <c r="EK67" s="57"/>
      <c r="EL67" s="57"/>
      <c r="EM67" s="57"/>
      <c r="EN67" s="57"/>
      <c r="EO67" s="57"/>
      <c r="EP67" s="57"/>
      <c r="EQ67" s="57"/>
      <c r="ER67" s="57"/>
      <c r="ES67" s="57"/>
      <c r="ET67" s="57"/>
      <c r="EU67" s="57"/>
      <c r="EV67" s="57"/>
      <c r="EW67" s="57"/>
      <c r="EX67" s="57"/>
      <c r="EY67" s="57"/>
      <c r="EZ67" s="57"/>
      <c r="FA67" s="57"/>
      <c r="FB67" s="57"/>
      <c r="FC67" s="57"/>
      <c r="FD67" s="57"/>
      <c r="FE67" s="57"/>
      <c r="FF67" s="57"/>
      <c r="FG67" s="57"/>
      <c r="FH67" s="57"/>
      <c r="FI67" s="57"/>
      <c r="FJ67" s="57"/>
      <c r="FK67" s="57"/>
      <c r="FL67" s="57"/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7"/>
      <c r="FX67" s="57"/>
      <c r="FY67" s="57"/>
      <c r="FZ67" s="57"/>
      <c r="GA67" s="57"/>
      <c r="GB67" s="57"/>
      <c r="GC67" s="57"/>
      <c r="GD67" s="57"/>
      <c r="GE67" s="57"/>
      <c r="GF67" s="57"/>
      <c r="GG67" s="57"/>
      <c r="GH67" s="57"/>
      <c r="GI67" s="57"/>
      <c r="GJ67" s="57"/>
      <c r="GK67" s="57"/>
      <c r="GL67" s="57"/>
      <c r="GM67" s="57"/>
      <c r="GN67" s="57"/>
      <c r="GO67" s="57"/>
      <c r="GP67" s="57"/>
      <c r="GQ67" s="57"/>
      <c r="GR67" s="57"/>
      <c r="GS67" s="57"/>
      <c r="GT67" s="57"/>
      <c r="GU67" s="57"/>
      <c r="GV67" s="57"/>
      <c r="GW67" s="57"/>
      <c r="GX67" s="57"/>
      <c r="GY67" s="57"/>
      <c r="GZ67" s="57"/>
      <c r="HA67" s="57"/>
      <c r="HB67" s="57"/>
      <c r="HC67" s="57"/>
      <c r="HD67" s="57"/>
      <c r="HE67" s="57"/>
      <c r="HF67" s="57"/>
      <c r="HG67" s="57"/>
      <c r="HH67" s="57"/>
      <c r="HI67" s="57"/>
      <c r="HJ67" s="57"/>
      <c r="HK67" s="57"/>
      <c r="HL67" s="57"/>
      <c r="HM67" s="57"/>
      <c r="HN67" s="57"/>
      <c r="HO67" s="57"/>
      <c r="HP67" s="57"/>
      <c r="HQ67" s="57"/>
      <c r="HR67" s="57"/>
      <c r="HS67" s="57"/>
      <c r="HT67" s="57"/>
      <c r="HU67" s="57"/>
      <c r="HV67" s="57"/>
      <c r="HW67" s="57"/>
      <c r="HX67" s="57"/>
      <c r="HY67" s="57"/>
      <c r="HZ67" s="57"/>
      <c r="IA67" s="57"/>
      <c r="IB67" s="57"/>
      <c r="IC67" s="57"/>
      <c r="ID67" s="57"/>
      <c r="IE67" s="57"/>
      <c r="IF67" s="57"/>
      <c r="IG67" s="57"/>
      <c r="IH67" s="57"/>
      <c r="II67" s="57"/>
      <c r="IJ67" s="57"/>
      <c r="IK67" s="57"/>
      <c r="IL67" s="57"/>
      <c r="IM67" s="57"/>
      <c r="IN67" s="57"/>
    </row>
    <row r="68" spans="1:248" s="9" customFormat="1">
      <c r="A68" s="91" t="s">
        <v>102</v>
      </c>
      <c r="B68" s="91">
        <v>60</v>
      </c>
      <c r="C68" s="93" t="s">
        <v>213</v>
      </c>
      <c r="D68" s="94">
        <v>30</v>
      </c>
      <c r="E68" s="153" t="s">
        <v>316</v>
      </c>
      <c r="F68" s="103">
        <v>1</v>
      </c>
      <c r="G68" s="94">
        <v>25</v>
      </c>
      <c r="H68" s="152" t="s">
        <v>318</v>
      </c>
      <c r="I68" s="103" t="s">
        <v>41</v>
      </c>
      <c r="J68" s="95">
        <f t="shared" si="1"/>
        <v>-5</v>
      </c>
      <c r="K68" s="143">
        <v>2500</v>
      </c>
      <c r="L68" s="143">
        <v>9500</v>
      </c>
      <c r="M68" s="104">
        <f t="shared" si="0"/>
        <v>7000</v>
      </c>
      <c r="N68" s="92" t="s">
        <v>338</v>
      </c>
      <c r="O68" s="146">
        <v>275000</v>
      </c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/>
      <c r="DY68" s="57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/>
      <c r="EL68" s="57"/>
      <c r="EM68" s="57"/>
      <c r="EN68" s="57"/>
      <c r="EO68" s="57"/>
      <c r="EP68" s="57"/>
      <c r="EQ68" s="57"/>
      <c r="ER68" s="57"/>
      <c r="ES68" s="57"/>
      <c r="ET68" s="57"/>
      <c r="EU68" s="57"/>
      <c r="EV68" s="57"/>
      <c r="EW68" s="57"/>
      <c r="EX68" s="57"/>
      <c r="EY68" s="57"/>
      <c r="EZ68" s="57"/>
      <c r="FA68" s="57"/>
      <c r="FB68" s="57"/>
      <c r="FC68" s="57"/>
      <c r="FD68" s="57"/>
      <c r="FE68" s="57"/>
      <c r="FF68" s="57"/>
      <c r="FG68" s="57"/>
      <c r="FH68" s="57"/>
      <c r="FI68" s="57"/>
      <c r="FJ68" s="57"/>
      <c r="FK68" s="57"/>
      <c r="FL68" s="57"/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7"/>
      <c r="FY68" s="57"/>
      <c r="FZ68" s="57"/>
      <c r="GA68" s="57"/>
      <c r="GB68" s="57"/>
      <c r="GC68" s="57"/>
      <c r="GD68" s="57"/>
      <c r="GE68" s="57"/>
      <c r="GF68" s="57"/>
      <c r="GG68" s="57"/>
      <c r="GH68" s="57"/>
      <c r="GI68" s="57"/>
      <c r="GJ68" s="57"/>
      <c r="GK68" s="57"/>
      <c r="GL68" s="57"/>
      <c r="GM68" s="57"/>
      <c r="GN68" s="57"/>
      <c r="GO68" s="57"/>
      <c r="GP68" s="57"/>
      <c r="GQ68" s="57"/>
      <c r="GR68" s="57"/>
      <c r="GS68" s="57"/>
      <c r="GT68" s="57"/>
      <c r="GU68" s="57"/>
      <c r="GV68" s="57"/>
      <c r="GW68" s="57"/>
      <c r="GX68" s="57"/>
      <c r="GY68" s="57"/>
      <c r="GZ68" s="57"/>
      <c r="HA68" s="57"/>
      <c r="HB68" s="57"/>
      <c r="HC68" s="57"/>
      <c r="HD68" s="57"/>
      <c r="HE68" s="57"/>
      <c r="HF68" s="57"/>
      <c r="HG68" s="57"/>
      <c r="HH68" s="57"/>
      <c r="HI68" s="57"/>
      <c r="HJ68" s="57"/>
      <c r="HK68" s="57"/>
      <c r="HL68" s="57"/>
      <c r="HM68" s="57"/>
      <c r="HN68" s="57"/>
      <c r="HO68" s="57"/>
      <c r="HP68" s="57"/>
      <c r="HQ68" s="57"/>
      <c r="HR68" s="57"/>
      <c r="HS68" s="57"/>
      <c r="HT68" s="57"/>
      <c r="HU68" s="57"/>
      <c r="HV68" s="57"/>
      <c r="HW68" s="57"/>
      <c r="HX68" s="57"/>
      <c r="HY68" s="57"/>
      <c r="HZ68" s="57"/>
      <c r="IA68" s="57"/>
      <c r="IB68" s="57"/>
      <c r="IC68" s="57"/>
      <c r="ID68" s="57"/>
      <c r="IE68" s="57"/>
      <c r="IF68" s="57"/>
      <c r="IG68" s="57"/>
      <c r="IH68" s="57"/>
      <c r="II68" s="57"/>
      <c r="IJ68" s="57"/>
      <c r="IK68" s="57"/>
      <c r="IL68" s="57"/>
      <c r="IM68" s="57"/>
      <c r="IN68" s="57"/>
    </row>
    <row r="69" spans="1:248" s="9" customFormat="1">
      <c r="A69" s="91" t="s">
        <v>103</v>
      </c>
      <c r="B69" s="91">
        <v>61</v>
      </c>
      <c r="C69" s="93" t="s">
        <v>214</v>
      </c>
      <c r="D69" s="94">
        <v>26</v>
      </c>
      <c r="E69" s="153" t="s">
        <v>316</v>
      </c>
      <c r="F69" s="103">
        <v>1</v>
      </c>
      <c r="G69" s="94">
        <v>21</v>
      </c>
      <c r="H69" s="152" t="s">
        <v>318</v>
      </c>
      <c r="I69" s="103" t="s">
        <v>41</v>
      </c>
      <c r="J69" s="95">
        <f t="shared" si="1"/>
        <v>-5</v>
      </c>
      <c r="K69" s="143">
        <v>1000</v>
      </c>
      <c r="L69" s="143">
        <v>11500</v>
      </c>
      <c r="M69" s="104">
        <f t="shared" si="0"/>
        <v>10500</v>
      </c>
      <c r="N69" s="92" t="s">
        <v>338</v>
      </c>
      <c r="O69" s="146">
        <v>175000</v>
      </c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/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/>
      <c r="EL69" s="57"/>
      <c r="EM69" s="57"/>
      <c r="EN69" s="57"/>
      <c r="EO69" s="57"/>
      <c r="EP69" s="57"/>
      <c r="EQ69" s="57"/>
      <c r="ER69" s="57"/>
      <c r="ES69" s="57"/>
      <c r="ET69" s="57"/>
      <c r="EU69" s="57"/>
      <c r="EV69" s="57"/>
      <c r="EW69" s="57"/>
      <c r="EX69" s="57"/>
      <c r="EY69" s="57"/>
      <c r="EZ69" s="57"/>
      <c r="FA69" s="57"/>
      <c r="FB69" s="57"/>
      <c r="FC69" s="57"/>
      <c r="FD69" s="57"/>
      <c r="FE69" s="57"/>
      <c r="FF69" s="57"/>
      <c r="FG69" s="57"/>
      <c r="FH69" s="57"/>
      <c r="FI69" s="57"/>
      <c r="FJ69" s="57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57"/>
      <c r="GB69" s="57"/>
      <c r="GC69" s="57"/>
      <c r="GD69" s="57"/>
      <c r="GE69" s="57"/>
      <c r="GF69" s="57"/>
      <c r="GG69" s="57"/>
      <c r="GH69" s="57"/>
      <c r="GI69" s="57"/>
      <c r="GJ69" s="57"/>
      <c r="GK69" s="57"/>
      <c r="GL69" s="57"/>
      <c r="GM69" s="57"/>
      <c r="GN69" s="57"/>
      <c r="GO69" s="57"/>
      <c r="GP69" s="57"/>
      <c r="GQ69" s="57"/>
      <c r="GR69" s="57"/>
      <c r="GS69" s="57"/>
      <c r="GT69" s="57"/>
      <c r="GU69" s="57"/>
      <c r="GV69" s="57"/>
      <c r="GW69" s="57"/>
      <c r="GX69" s="57"/>
      <c r="GY69" s="57"/>
      <c r="GZ69" s="57"/>
      <c r="HA69" s="57"/>
      <c r="HB69" s="57"/>
      <c r="HC69" s="57"/>
      <c r="HD69" s="57"/>
      <c r="HE69" s="57"/>
      <c r="HF69" s="57"/>
      <c r="HG69" s="57"/>
      <c r="HH69" s="57"/>
      <c r="HI69" s="57"/>
      <c r="HJ69" s="57"/>
      <c r="HK69" s="57"/>
      <c r="HL69" s="57"/>
      <c r="HM69" s="57"/>
      <c r="HN69" s="57"/>
      <c r="HO69" s="57"/>
      <c r="HP69" s="57"/>
      <c r="HQ69" s="57"/>
      <c r="HR69" s="57"/>
      <c r="HS69" s="57"/>
      <c r="HT69" s="57"/>
      <c r="HU69" s="57"/>
      <c r="HV69" s="57"/>
      <c r="HW69" s="57"/>
      <c r="HX69" s="57"/>
      <c r="HY69" s="57"/>
      <c r="HZ69" s="57"/>
      <c r="IA69" s="57"/>
      <c r="IB69" s="57"/>
      <c r="IC69" s="57"/>
      <c r="ID69" s="57"/>
      <c r="IE69" s="57"/>
      <c r="IF69" s="57"/>
      <c r="IG69" s="57"/>
      <c r="IH69" s="57"/>
      <c r="II69" s="57"/>
      <c r="IJ69" s="57"/>
      <c r="IK69" s="57"/>
      <c r="IL69" s="57"/>
      <c r="IM69" s="57"/>
      <c r="IN69" s="57"/>
    </row>
    <row r="70" spans="1:248" s="9" customFormat="1">
      <c r="A70" s="91" t="s">
        <v>104</v>
      </c>
      <c r="B70" s="91">
        <v>62</v>
      </c>
      <c r="C70" s="93" t="s">
        <v>215</v>
      </c>
      <c r="D70" s="94">
        <v>31</v>
      </c>
      <c r="E70" s="153" t="s">
        <v>316</v>
      </c>
      <c r="F70" s="103">
        <v>1</v>
      </c>
      <c r="G70" s="94">
        <v>27</v>
      </c>
      <c r="H70" s="152" t="s">
        <v>318</v>
      </c>
      <c r="I70" s="103" t="s">
        <v>41</v>
      </c>
      <c r="J70" s="95">
        <f t="shared" si="1"/>
        <v>-4</v>
      </c>
      <c r="K70" s="143">
        <v>1000</v>
      </c>
      <c r="L70" s="143">
        <v>10500</v>
      </c>
      <c r="M70" s="104">
        <f t="shared" si="0"/>
        <v>9500</v>
      </c>
      <c r="N70" s="92" t="s">
        <v>338</v>
      </c>
      <c r="O70" s="146">
        <v>175000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7"/>
      <c r="DV70" s="57"/>
      <c r="DW70" s="57"/>
      <c r="DX70" s="57"/>
      <c r="DY70" s="57"/>
      <c r="DZ70" s="57"/>
      <c r="EA70" s="57"/>
      <c r="EB70" s="57"/>
      <c r="EC70" s="57"/>
      <c r="ED70" s="57"/>
      <c r="EE70" s="57"/>
      <c r="EF70" s="57"/>
      <c r="EG70" s="57"/>
      <c r="EH70" s="57"/>
      <c r="EI70" s="57"/>
      <c r="EJ70" s="57"/>
      <c r="EK70" s="57"/>
      <c r="EL70" s="57"/>
      <c r="EM70" s="57"/>
      <c r="EN70" s="57"/>
      <c r="EO70" s="57"/>
      <c r="EP70" s="57"/>
      <c r="EQ70" s="57"/>
      <c r="ER70" s="57"/>
      <c r="ES70" s="57"/>
      <c r="ET70" s="57"/>
      <c r="EU70" s="57"/>
      <c r="EV70" s="57"/>
      <c r="EW70" s="57"/>
      <c r="EX70" s="57"/>
      <c r="EY70" s="57"/>
      <c r="EZ70" s="57"/>
      <c r="FA70" s="57"/>
      <c r="FB70" s="57"/>
      <c r="FC70" s="57"/>
      <c r="FD70" s="57"/>
      <c r="FE70" s="57"/>
      <c r="FF70" s="57"/>
      <c r="FG70" s="57"/>
      <c r="FH70" s="57"/>
      <c r="FI70" s="57"/>
      <c r="FJ70" s="57"/>
      <c r="FK70" s="57"/>
      <c r="FL70" s="57"/>
      <c r="FM70" s="57"/>
      <c r="FN70" s="57"/>
      <c r="FO70" s="57"/>
      <c r="FP70" s="57"/>
      <c r="FQ70" s="57"/>
      <c r="FR70" s="57"/>
      <c r="FS70" s="57"/>
      <c r="FT70" s="57"/>
      <c r="FU70" s="57"/>
      <c r="FV70" s="57"/>
      <c r="FW70" s="57"/>
      <c r="FX70" s="57"/>
      <c r="FY70" s="57"/>
      <c r="FZ70" s="57"/>
      <c r="GA70" s="57"/>
      <c r="GB70" s="57"/>
      <c r="GC70" s="57"/>
      <c r="GD70" s="57"/>
      <c r="GE70" s="57"/>
      <c r="GF70" s="57"/>
      <c r="GG70" s="57"/>
      <c r="GH70" s="57"/>
      <c r="GI70" s="57"/>
      <c r="GJ70" s="57"/>
      <c r="GK70" s="57"/>
      <c r="GL70" s="57"/>
      <c r="GM70" s="57"/>
      <c r="GN70" s="57"/>
      <c r="GO70" s="57"/>
      <c r="GP70" s="57"/>
      <c r="GQ70" s="57"/>
      <c r="GR70" s="57"/>
      <c r="GS70" s="57"/>
      <c r="GT70" s="57"/>
      <c r="GU70" s="57"/>
      <c r="GV70" s="57"/>
      <c r="GW70" s="57"/>
      <c r="GX70" s="57"/>
      <c r="GY70" s="57"/>
      <c r="GZ70" s="57"/>
      <c r="HA70" s="57"/>
      <c r="HB70" s="57"/>
      <c r="HC70" s="57"/>
      <c r="HD70" s="57"/>
      <c r="HE70" s="57"/>
      <c r="HF70" s="57"/>
      <c r="HG70" s="57"/>
      <c r="HH70" s="57"/>
      <c r="HI70" s="57"/>
      <c r="HJ70" s="57"/>
      <c r="HK70" s="57"/>
      <c r="HL70" s="57"/>
      <c r="HM70" s="57"/>
      <c r="HN70" s="57"/>
      <c r="HO70" s="57"/>
      <c r="HP70" s="57"/>
      <c r="HQ70" s="57"/>
      <c r="HR70" s="57"/>
      <c r="HS70" s="57"/>
      <c r="HT70" s="57"/>
      <c r="HU70" s="57"/>
      <c r="HV70" s="57"/>
      <c r="HW70" s="57"/>
      <c r="HX70" s="57"/>
      <c r="HY70" s="57"/>
      <c r="HZ70" s="57"/>
      <c r="IA70" s="57"/>
      <c r="IB70" s="57"/>
      <c r="IC70" s="57"/>
      <c r="ID70" s="57"/>
      <c r="IE70" s="57"/>
      <c r="IF70" s="57"/>
      <c r="IG70" s="57"/>
      <c r="IH70" s="57"/>
      <c r="II70" s="57"/>
      <c r="IJ70" s="57"/>
      <c r="IK70" s="57"/>
      <c r="IL70" s="57"/>
      <c r="IM70" s="57"/>
      <c r="IN70" s="57"/>
    </row>
    <row r="71" spans="1:248" s="9" customFormat="1">
      <c r="A71" s="93" t="s">
        <v>105</v>
      </c>
      <c r="B71" s="91">
        <v>63</v>
      </c>
      <c r="C71" s="93" t="s">
        <v>216</v>
      </c>
      <c r="D71" s="94">
        <v>56</v>
      </c>
      <c r="E71" s="153">
        <v>43810</v>
      </c>
      <c r="F71" s="103">
        <v>1</v>
      </c>
      <c r="G71" s="94">
        <v>52</v>
      </c>
      <c r="H71" s="152" t="s">
        <v>319</v>
      </c>
      <c r="I71" s="95" t="s">
        <v>40</v>
      </c>
      <c r="J71" s="95">
        <f t="shared" si="1"/>
        <v>-4</v>
      </c>
      <c r="K71" s="143">
        <v>0</v>
      </c>
      <c r="L71" s="143">
        <v>3500</v>
      </c>
      <c r="M71" s="104">
        <f t="shared" si="0"/>
        <v>3500</v>
      </c>
      <c r="N71" s="92" t="s">
        <v>348</v>
      </c>
      <c r="O71" s="92">
        <v>18000</v>
      </c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7"/>
      <c r="DV71" s="57"/>
      <c r="DW71" s="57"/>
      <c r="DX71" s="57"/>
      <c r="DY71" s="57"/>
      <c r="DZ71" s="57"/>
      <c r="EA71" s="57"/>
      <c r="EB71" s="57"/>
      <c r="EC71" s="57"/>
      <c r="ED71" s="57"/>
      <c r="EE71" s="57"/>
      <c r="EF71" s="57"/>
      <c r="EG71" s="57"/>
      <c r="EH71" s="57"/>
      <c r="EI71" s="57"/>
      <c r="EJ71" s="57"/>
      <c r="EK71" s="57"/>
      <c r="EL71" s="57"/>
      <c r="EM71" s="57"/>
      <c r="EN71" s="57"/>
      <c r="EO71" s="57"/>
      <c r="EP71" s="57"/>
      <c r="EQ71" s="57"/>
      <c r="ER71" s="57"/>
      <c r="ES71" s="57"/>
      <c r="ET71" s="57"/>
      <c r="EU71" s="57"/>
      <c r="EV71" s="57"/>
      <c r="EW71" s="57"/>
      <c r="EX71" s="57"/>
      <c r="EY71" s="57"/>
      <c r="EZ71" s="57"/>
      <c r="FA71" s="57"/>
      <c r="FB71" s="57"/>
      <c r="FC71" s="57"/>
      <c r="FD71" s="57"/>
      <c r="FE71" s="57"/>
      <c r="FF71" s="57"/>
      <c r="FG71" s="57"/>
      <c r="FH71" s="57"/>
      <c r="FI71" s="57"/>
      <c r="FJ71" s="57"/>
      <c r="FK71" s="57"/>
      <c r="FL71" s="57"/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7"/>
      <c r="FX71" s="57"/>
      <c r="FY71" s="57"/>
      <c r="FZ71" s="57"/>
      <c r="GA71" s="57"/>
      <c r="GB71" s="57"/>
      <c r="GC71" s="57"/>
      <c r="GD71" s="57"/>
      <c r="GE71" s="57"/>
      <c r="GF71" s="57"/>
      <c r="GG71" s="57"/>
      <c r="GH71" s="57"/>
      <c r="GI71" s="57"/>
      <c r="GJ71" s="57"/>
      <c r="GK71" s="57"/>
      <c r="GL71" s="57"/>
      <c r="GM71" s="57"/>
      <c r="GN71" s="57"/>
      <c r="GO71" s="57"/>
      <c r="GP71" s="57"/>
      <c r="GQ71" s="57"/>
      <c r="GR71" s="57"/>
      <c r="GS71" s="57"/>
      <c r="GT71" s="57"/>
      <c r="GU71" s="57"/>
      <c r="GV71" s="57"/>
      <c r="GW71" s="57"/>
      <c r="GX71" s="57"/>
      <c r="GY71" s="57"/>
      <c r="GZ71" s="57"/>
      <c r="HA71" s="57"/>
      <c r="HB71" s="57"/>
      <c r="HC71" s="57"/>
      <c r="HD71" s="57"/>
      <c r="HE71" s="57"/>
      <c r="HF71" s="57"/>
      <c r="HG71" s="57"/>
      <c r="HH71" s="57"/>
      <c r="HI71" s="57"/>
      <c r="HJ71" s="57"/>
      <c r="HK71" s="57"/>
      <c r="HL71" s="57"/>
      <c r="HM71" s="57"/>
      <c r="HN71" s="57"/>
      <c r="HO71" s="57"/>
      <c r="HP71" s="57"/>
      <c r="HQ71" s="57"/>
      <c r="HR71" s="57"/>
      <c r="HS71" s="57"/>
      <c r="HT71" s="57"/>
      <c r="HU71" s="57"/>
      <c r="HV71" s="57"/>
      <c r="HW71" s="57"/>
      <c r="HX71" s="57"/>
      <c r="HY71" s="57"/>
      <c r="HZ71" s="57"/>
      <c r="IA71" s="57"/>
      <c r="IB71" s="57"/>
      <c r="IC71" s="57"/>
      <c r="ID71" s="57"/>
      <c r="IE71" s="57"/>
      <c r="IF71" s="57"/>
      <c r="IG71" s="57"/>
      <c r="IH71" s="57"/>
      <c r="II71" s="57"/>
      <c r="IJ71" s="57"/>
      <c r="IK71" s="57"/>
      <c r="IL71" s="57"/>
      <c r="IM71" s="57"/>
      <c r="IN71" s="57"/>
    </row>
    <row r="72" spans="1:248" s="9" customFormat="1">
      <c r="A72" s="93" t="s">
        <v>106</v>
      </c>
      <c r="B72" s="91">
        <v>64</v>
      </c>
      <c r="C72" s="93" t="s">
        <v>217</v>
      </c>
      <c r="D72" s="94">
        <v>55</v>
      </c>
      <c r="E72" s="153">
        <v>43810</v>
      </c>
      <c r="F72" s="103">
        <v>1</v>
      </c>
      <c r="G72" s="94">
        <v>51</v>
      </c>
      <c r="H72" s="152" t="s">
        <v>319</v>
      </c>
      <c r="I72" s="95" t="s">
        <v>40</v>
      </c>
      <c r="J72" s="95">
        <f t="shared" si="1"/>
        <v>-4</v>
      </c>
      <c r="K72" s="143">
        <v>0</v>
      </c>
      <c r="L72" s="143">
        <v>5500</v>
      </c>
      <c r="M72" s="104">
        <f t="shared" si="0"/>
        <v>5500</v>
      </c>
      <c r="N72" s="92" t="s">
        <v>348</v>
      </c>
      <c r="O72" s="92">
        <v>18000</v>
      </c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7"/>
      <c r="DV72" s="57"/>
      <c r="DW72" s="57"/>
      <c r="DX72" s="57"/>
      <c r="DY72" s="57"/>
      <c r="DZ72" s="57"/>
      <c r="EA72" s="57"/>
      <c r="EB72" s="57"/>
      <c r="EC72" s="57"/>
      <c r="ED72" s="57"/>
      <c r="EE72" s="57"/>
      <c r="EF72" s="57"/>
      <c r="EG72" s="57"/>
      <c r="EH72" s="57"/>
      <c r="EI72" s="57"/>
      <c r="EJ72" s="57"/>
      <c r="EK72" s="57"/>
      <c r="EL72" s="57"/>
      <c r="EM72" s="57"/>
      <c r="EN72" s="57"/>
      <c r="EO72" s="57"/>
      <c r="EP72" s="57"/>
      <c r="EQ72" s="57"/>
      <c r="ER72" s="57"/>
      <c r="ES72" s="57"/>
      <c r="ET72" s="57"/>
      <c r="EU72" s="57"/>
      <c r="EV72" s="57"/>
      <c r="EW72" s="57"/>
      <c r="EX72" s="57"/>
      <c r="EY72" s="57"/>
      <c r="EZ72" s="57"/>
      <c r="FA72" s="57"/>
      <c r="FB72" s="57"/>
      <c r="FC72" s="57"/>
      <c r="FD72" s="57"/>
      <c r="FE72" s="57"/>
      <c r="FF72" s="57"/>
      <c r="FG72" s="57"/>
      <c r="FH72" s="57"/>
      <c r="FI72" s="57"/>
      <c r="FJ72" s="57"/>
      <c r="FK72" s="57"/>
      <c r="FL72" s="57"/>
      <c r="FM72" s="57"/>
      <c r="FN72" s="57"/>
      <c r="FO72" s="57"/>
      <c r="FP72" s="57"/>
      <c r="FQ72" s="57"/>
      <c r="FR72" s="57"/>
      <c r="FS72" s="57"/>
      <c r="FT72" s="57"/>
      <c r="FU72" s="57"/>
      <c r="FV72" s="57"/>
      <c r="FW72" s="57"/>
      <c r="FX72" s="57"/>
      <c r="FY72" s="57"/>
      <c r="FZ72" s="57"/>
      <c r="GA72" s="57"/>
      <c r="GB72" s="57"/>
      <c r="GC72" s="57"/>
      <c r="GD72" s="57"/>
      <c r="GE72" s="57"/>
      <c r="GF72" s="57"/>
      <c r="GG72" s="57"/>
      <c r="GH72" s="57"/>
      <c r="GI72" s="57"/>
      <c r="GJ72" s="57"/>
      <c r="GK72" s="57"/>
      <c r="GL72" s="57"/>
      <c r="GM72" s="57"/>
      <c r="GN72" s="57"/>
      <c r="GO72" s="57"/>
      <c r="GP72" s="57"/>
      <c r="GQ72" s="57"/>
      <c r="GR72" s="57"/>
      <c r="GS72" s="57"/>
      <c r="GT72" s="57"/>
      <c r="GU72" s="57"/>
      <c r="GV72" s="57"/>
      <c r="GW72" s="57"/>
      <c r="GX72" s="57"/>
      <c r="GY72" s="57"/>
      <c r="GZ72" s="57"/>
      <c r="HA72" s="57"/>
      <c r="HB72" s="57"/>
      <c r="HC72" s="57"/>
      <c r="HD72" s="57"/>
      <c r="HE72" s="57"/>
      <c r="HF72" s="57"/>
      <c r="HG72" s="57"/>
      <c r="HH72" s="57"/>
      <c r="HI72" s="57"/>
      <c r="HJ72" s="57"/>
      <c r="HK72" s="57"/>
      <c r="HL72" s="57"/>
      <c r="HM72" s="57"/>
      <c r="HN72" s="57"/>
      <c r="HO72" s="57"/>
      <c r="HP72" s="57"/>
      <c r="HQ72" s="57"/>
      <c r="HR72" s="57"/>
      <c r="HS72" s="57"/>
      <c r="HT72" s="57"/>
      <c r="HU72" s="57"/>
      <c r="HV72" s="57"/>
      <c r="HW72" s="57"/>
      <c r="HX72" s="57"/>
      <c r="HY72" s="57"/>
      <c r="HZ72" s="57"/>
      <c r="IA72" s="57"/>
      <c r="IB72" s="57"/>
      <c r="IC72" s="57"/>
      <c r="ID72" s="57"/>
      <c r="IE72" s="57"/>
      <c r="IF72" s="57"/>
      <c r="IG72" s="57"/>
      <c r="IH72" s="57"/>
      <c r="II72" s="57"/>
      <c r="IJ72" s="57"/>
      <c r="IK72" s="57"/>
      <c r="IL72" s="57"/>
      <c r="IM72" s="57"/>
      <c r="IN72" s="57"/>
    </row>
    <row r="73" spans="1:248" s="9" customFormat="1">
      <c r="A73" s="93" t="s">
        <v>107</v>
      </c>
      <c r="B73" s="91">
        <v>65</v>
      </c>
      <c r="C73" s="93" t="s">
        <v>218</v>
      </c>
      <c r="D73" s="94">
        <v>47</v>
      </c>
      <c r="E73" s="153">
        <v>43810</v>
      </c>
      <c r="F73" s="103">
        <v>1</v>
      </c>
      <c r="G73" s="94">
        <v>43</v>
      </c>
      <c r="H73" s="152" t="s">
        <v>319</v>
      </c>
      <c r="I73" s="95" t="s">
        <v>40</v>
      </c>
      <c r="J73" s="95">
        <f t="shared" si="1"/>
        <v>-4</v>
      </c>
      <c r="K73" s="143">
        <v>0</v>
      </c>
      <c r="L73" s="143">
        <v>6500</v>
      </c>
      <c r="M73" s="104">
        <f t="shared" si="0"/>
        <v>6500</v>
      </c>
      <c r="N73" s="92" t="s">
        <v>338</v>
      </c>
      <c r="O73" s="92">
        <v>124440</v>
      </c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7"/>
      <c r="DV73" s="57"/>
      <c r="DW73" s="57"/>
      <c r="DX73" s="57"/>
      <c r="DY73" s="57"/>
      <c r="DZ73" s="57"/>
      <c r="EA73" s="57"/>
      <c r="EB73" s="57"/>
      <c r="EC73" s="57"/>
      <c r="ED73" s="57"/>
      <c r="EE73" s="57"/>
      <c r="EF73" s="57"/>
      <c r="EG73" s="57"/>
      <c r="EH73" s="57"/>
      <c r="EI73" s="57"/>
      <c r="EJ73" s="57"/>
      <c r="EK73" s="57"/>
      <c r="EL73" s="57"/>
      <c r="EM73" s="57"/>
      <c r="EN73" s="57"/>
      <c r="EO73" s="57"/>
      <c r="EP73" s="57"/>
      <c r="EQ73" s="57"/>
      <c r="ER73" s="57"/>
      <c r="ES73" s="57"/>
      <c r="ET73" s="57"/>
      <c r="EU73" s="57"/>
      <c r="EV73" s="57"/>
      <c r="EW73" s="57"/>
      <c r="EX73" s="57"/>
      <c r="EY73" s="57"/>
      <c r="EZ73" s="57"/>
      <c r="FA73" s="57"/>
      <c r="FB73" s="57"/>
      <c r="FC73" s="57"/>
      <c r="FD73" s="57"/>
      <c r="FE73" s="57"/>
      <c r="FF73" s="57"/>
      <c r="FG73" s="57"/>
      <c r="FH73" s="57"/>
      <c r="FI73" s="57"/>
      <c r="FJ73" s="57"/>
      <c r="FK73" s="57"/>
      <c r="FL73" s="57"/>
      <c r="FM73" s="57"/>
      <c r="FN73" s="57"/>
      <c r="FO73" s="57"/>
      <c r="FP73" s="57"/>
      <c r="FQ73" s="57"/>
      <c r="FR73" s="57"/>
      <c r="FS73" s="57"/>
      <c r="FT73" s="57"/>
      <c r="FU73" s="57"/>
      <c r="FV73" s="57"/>
      <c r="FW73" s="57"/>
      <c r="FX73" s="57"/>
      <c r="FY73" s="57"/>
      <c r="FZ73" s="57"/>
      <c r="GA73" s="57"/>
      <c r="GB73" s="57"/>
      <c r="GC73" s="57"/>
      <c r="GD73" s="57"/>
      <c r="GE73" s="57"/>
      <c r="GF73" s="57"/>
      <c r="GG73" s="57"/>
      <c r="GH73" s="57"/>
      <c r="GI73" s="57"/>
      <c r="GJ73" s="57"/>
      <c r="GK73" s="57"/>
      <c r="GL73" s="57"/>
      <c r="GM73" s="57"/>
      <c r="GN73" s="57"/>
      <c r="GO73" s="57"/>
      <c r="GP73" s="57"/>
      <c r="GQ73" s="57"/>
      <c r="GR73" s="57"/>
      <c r="GS73" s="57"/>
      <c r="GT73" s="57"/>
      <c r="GU73" s="57"/>
      <c r="GV73" s="57"/>
      <c r="GW73" s="57"/>
      <c r="GX73" s="57"/>
      <c r="GY73" s="57"/>
      <c r="GZ73" s="57"/>
      <c r="HA73" s="57"/>
      <c r="HB73" s="57"/>
      <c r="HC73" s="57"/>
      <c r="HD73" s="57"/>
      <c r="HE73" s="57"/>
      <c r="HF73" s="57"/>
      <c r="HG73" s="57"/>
      <c r="HH73" s="57"/>
      <c r="HI73" s="57"/>
      <c r="HJ73" s="57"/>
      <c r="HK73" s="57"/>
      <c r="HL73" s="57"/>
      <c r="HM73" s="57"/>
      <c r="HN73" s="57"/>
      <c r="HO73" s="57"/>
      <c r="HP73" s="57"/>
      <c r="HQ73" s="57"/>
      <c r="HR73" s="57"/>
      <c r="HS73" s="57"/>
      <c r="HT73" s="57"/>
      <c r="HU73" s="57"/>
      <c r="HV73" s="57"/>
      <c r="HW73" s="57"/>
      <c r="HX73" s="57"/>
      <c r="HY73" s="57"/>
      <c r="HZ73" s="57"/>
      <c r="IA73" s="57"/>
      <c r="IB73" s="57"/>
      <c r="IC73" s="57"/>
      <c r="ID73" s="57"/>
      <c r="IE73" s="57"/>
      <c r="IF73" s="57"/>
      <c r="IG73" s="57"/>
      <c r="IH73" s="57"/>
      <c r="II73" s="57"/>
      <c r="IJ73" s="57"/>
      <c r="IK73" s="57"/>
      <c r="IL73" s="57"/>
      <c r="IM73" s="57"/>
      <c r="IN73" s="57"/>
    </row>
    <row r="74" spans="1:248" s="9" customFormat="1">
      <c r="A74" s="93" t="s">
        <v>108</v>
      </c>
      <c r="B74" s="91">
        <v>66</v>
      </c>
      <c r="C74" s="93" t="s">
        <v>219</v>
      </c>
      <c r="D74" s="94">
        <v>52</v>
      </c>
      <c r="E74" s="153">
        <v>43810</v>
      </c>
      <c r="F74" s="103">
        <v>1</v>
      </c>
      <c r="G74" s="94">
        <v>48</v>
      </c>
      <c r="H74" s="152" t="s">
        <v>319</v>
      </c>
      <c r="I74" s="95" t="s">
        <v>40</v>
      </c>
      <c r="J74" s="95">
        <f t="shared" si="1"/>
        <v>-4</v>
      </c>
      <c r="K74" s="143">
        <v>0</v>
      </c>
      <c r="L74" s="143">
        <v>7200</v>
      </c>
      <c r="M74" s="104">
        <f t="shared" ref="M74:M122" si="2">IFERROR(L74-K74,"")</f>
        <v>7200</v>
      </c>
      <c r="N74" s="92" t="s">
        <v>338</v>
      </c>
      <c r="O74" s="92">
        <v>125190</v>
      </c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7"/>
      <c r="DV74" s="57"/>
      <c r="DW74" s="57"/>
      <c r="DX74" s="57"/>
      <c r="DY74" s="57"/>
      <c r="DZ74" s="57"/>
      <c r="EA74" s="57"/>
      <c r="EB74" s="57"/>
      <c r="EC74" s="57"/>
      <c r="ED74" s="57"/>
      <c r="EE74" s="57"/>
      <c r="EF74" s="57"/>
      <c r="EG74" s="57"/>
      <c r="EH74" s="57"/>
      <c r="EI74" s="57"/>
      <c r="EJ74" s="57"/>
      <c r="EK74" s="57"/>
      <c r="EL74" s="57"/>
      <c r="EM74" s="57"/>
      <c r="EN74" s="57"/>
      <c r="EO74" s="57"/>
      <c r="EP74" s="57"/>
      <c r="EQ74" s="57"/>
      <c r="ER74" s="57"/>
      <c r="ES74" s="57"/>
      <c r="ET74" s="57"/>
      <c r="EU74" s="57"/>
      <c r="EV74" s="57"/>
      <c r="EW74" s="57"/>
      <c r="EX74" s="57"/>
      <c r="EY74" s="57"/>
      <c r="EZ74" s="57"/>
      <c r="FA74" s="57"/>
      <c r="FB74" s="57"/>
      <c r="FC74" s="57"/>
      <c r="FD74" s="57"/>
      <c r="FE74" s="57"/>
      <c r="FF74" s="57"/>
      <c r="FG74" s="57"/>
      <c r="FH74" s="57"/>
      <c r="FI74" s="57"/>
      <c r="FJ74" s="57"/>
      <c r="FK74" s="57"/>
      <c r="FL74" s="57"/>
      <c r="FM74" s="57"/>
      <c r="FN74" s="57"/>
      <c r="FO74" s="57"/>
      <c r="FP74" s="57"/>
      <c r="FQ74" s="57"/>
      <c r="FR74" s="57"/>
      <c r="FS74" s="57"/>
      <c r="FT74" s="57"/>
      <c r="FU74" s="57"/>
      <c r="FV74" s="57"/>
      <c r="FW74" s="57"/>
      <c r="FX74" s="57"/>
      <c r="FY74" s="57"/>
      <c r="FZ74" s="57"/>
      <c r="GA74" s="57"/>
      <c r="GB74" s="57"/>
      <c r="GC74" s="57"/>
      <c r="GD74" s="57"/>
      <c r="GE74" s="57"/>
      <c r="GF74" s="57"/>
      <c r="GG74" s="57"/>
      <c r="GH74" s="57"/>
      <c r="GI74" s="57"/>
      <c r="GJ74" s="57"/>
      <c r="GK74" s="57"/>
      <c r="GL74" s="57"/>
      <c r="GM74" s="57"/>
      <c r="GN74" s="57"/>
      <c r="GO74" s="57"/>
      <c r="GP74" s="57"/>
      <c r="GQ74" s="57"/>
      <c r="GR74" s="57"/>
      <c r="GS74" s="57"/>
      <c r="GT74" s="57"/>
      <c r="GU74" s="57"/>
      <c r="GV74" s="57"/>
      <c r="GW74" s="57"/>
      <c r="GX74" s="57"/>
      <c r="GY74" s="57"/>
      <c r="GZ74" s="57"/>
      <c r="HA74" s="57"/>
      <c r="HB74" s="57"/>
      <c r="HC74" s="57"/>
      <c r="HD74" s="57"/>
      <c r="HE74" s="57"/>
      <c r="HF74" s="57"/>
      <c r="HG74" s="57"/>
      <c r="HH74" s="57"/>
      <c r="HI74" s="57"/>
      <c r="HJ74" s="57"/>
      <c r="HK74" s="57"/>
      <c r="HL74" s="57"/>
      <c r="HM74" s="57"/>
      <c r="HN74" s="57"/>
      <c r="HO74" s="57"/>
      <c r="HP74" s="57"/>
      <c r="HQ74" s="57"/>
      <c r="HR74" s="57"/>
      <c r="HS74" s="57"/>
      <c r="HT74" s="57"/>
      <c r="HU74" s="57"/>
      <c r="HV74" s="57"/>
      <c r="HW74" s="57"/>
      <c r="HX74" s="57"/>
      <c r="HY74" s="57"/>
      <c r="HZ74" s="57"/>
      <c r="IA74" s="57"/>
      <c r="IB74" s="57"/>
      <c r="IC74" s="57"/>
      <c r="ID74" s="57"/>
      <c r="IE74" s="57"/>
      <c r="IF74" s="57"/>
      <c r="IG74" s="57"/>
      <c r="IH74" s="57"/>
      <c r="II74" s="57"/>
      <c r="IJ74" s="57"/>
      <c r="IK74" s="57"/>
      <c r="IL74" s="57"/>
      <c r="IM74" s="57"/>
      <c r="IN74" s="57"/>
    </row>
    <row r="75" spans="1:248" s="9" customFormat="1">
      <c r="A75" s="93" t="s">
        <v>109</v>
      </c>
      <c r="B75" s="91">
        <v>67</v>
      </c>
      <c r="C75" s="93" t="s">
        <v>220</v>
      </c>
      <c r="D75" s="94">
        <v>29</v>
      </c>
      <c r="E75" s="153">
        <v>43810</v>
      </c>
      <c r="F75" s="103">
        <v>1</v>
      </c>
      <c r="G75" s="94">
        <v>27</v>
      </c>
      <c r="H75" s="152" t="s">
        <v>319</v>
      </c>
      <c r="I75" s="95" t="s">
        <v>40</v>
      </c>
      <c r="J75" s="95">
        <f t="shared" si="1"/>
        <v>-2</v>
      </c>
      <c r="K75" s="143">
        <v>0</v>
      </c>
      <c r="L75" s="143">
        <v>4500</v>
      </c>
      <c r="M75" s="104">
        <f t="shared" si="2"/>
        <v>4500</v>
      </c>
      <c r="N75" s="92" t="s">
        <v>338</v>
      </c>
      <c r="O75" s="92">
        <v>54895</v>
      </c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FZ75" s="57"/>
      <c r="GA75" s="57"/>
      <c r="GB75" s="57"/>
      <c r="GC75" s="57"/>
      <c r="GD75" s="57"/>
      <c r="GE75" s="57"/>
      <c r="GF75" s="57"/>
      <c r="GG75" s="57"/>
      <c r="GH75" s="57"/>
      <c r="GI75" s="57"/>
      <c r="GJ75" s="57"/>
      <c r="GK75" s="57"/>
      <c r="GL75" s="57"/>
      <c r="GM75" s="57"/>
      <c r="GN75" s="57"/>
      <c r="GO75" s="57"/>
      <c r="GP75" s="57"/>
      <c r="GQ75" s="57"/>
      <c r="GR75" s="57"/>
      <c r="GS75" s="57"/>
      <c r="GT75" s="57"/>
      <c r="GU75" s="57"/>
      <c r="GV75" s="57"/>
      <c r="GW75" s="57"/>
      <c r="GX75" s="57"/>
      <c r="GY75" s="57"/>
      <c r="GZ75" s="57"/>
      <c r="HA75" s="57"/>
      <c r="HB75" s="57"/>
      <c r="HC75" s="57"/>
      <c r="HD75" s="57"/>
      <c r="HE75" s="57"/>
      <c r="HF75" s="57"/>
      <c r="HG75" s="57"/>
      <c r="HH75" s="57"/>
      <c r="HI75" s="57"/>
      <c r="HJ75" s="57"/>
      <c r="HK75" s="57"/>
      <c r="HL75" s="57"/>
      <c r="HM75" s="57"/>
      <c r="HN75" s="57"/>
      <c r="HO75" s="57"/>
      <c r="HP75" s="57"/>
      <c r="HQ75" s="57"/>
      <c r="HR75" s="57"/>
      <c r="HS75" s="57"/>
      <c r="HT75" s="57"/>
      <c r="HU75" s="57"/>
      <c r="HV75" s="57"/>
      <c r="HW75" s="57"/>
      <c r="HX75" s="57"/>
      <c r="HY75" s="57"/>
      <c r="HZ75" s="57"/>
      <c r="IA75" s="57"/>
      <c r="IB75" s="57"/>
      <c r="IC75" s="57"/>
      <c r="ID75" s="57"/>
      <c r="IE75" s="57"/>
      <c r="IF75" s="57"/>
      <c r="IG75" s="57"/>
      <c r="IH75" s="57"/>
      <c r="II75" s="57"/>
      <c r="IJ75" s="57"/>
      <c r="IK75" s="57"/>
      <c r="IL75" s="57"/>
      <c r="IM75" s="57"/>
      <c r="IN75" s="57"/>
    </row>
    <row r="76" spans="1:248" s="9" customFormat="1">
      <c r="A76" s="93" t="s">
        <v>110</v>
      </c>
      <c r="B76" s="91">
        <v>68</v>
      </c>
      <c r="C76" s="93" t="s">
        <v>221</v>
      </c>
      <c r="D76" s="94">
        <v>45</v>
      </c>
      <c r="E76" s="153">
        <v>43810</v>
      </c>
      <c r="F76" s="103">
        <v>1</v>
      </c>
      <c r="G76" s="94">
        <v>43</v>
      </c>
      <c r="H76" s="152" t="s">
        <v>319</v>
      </c>
      <c r="I76" s="95" t="s">
        <v>40</v>
      </c>
      <c r="J76" s="95">
        <f t="shared" si="1"/>
        <v>-2</v>
      </c>
      <c r="K76" s="143">
        <v>0</v>
      </c>
      <c r="L76" s="143">
        <v>4500</v>
      </c>
      <c r="M76" s="104">
        <f t="shared" si="2"/>
        <v>4500</v>
      </c>
      <c r="N76" s="92" t="s">
        <v>338</v>
      </c>
      <c r="O76" s="92">
        <v>35770</v>
      </c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/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/>
      <c r="EL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/>
      <c r="FF76" s="57"/>
      <c r="FG76" s="57"/>
      <c r="FH76" s="57"/>
      <c r="FI76" s="57"/>
      <c r="FJ76" s="57"/>
      <c r="FK76" s="57"/>
      <c r="FL76" s="57"/>
      <c r="FM76" s="57"/>
      <c r="FN76" s="57"/>
      <c r="FO76" s="57"/>
      <c r="FP76" s="57"/>
      <c r="FQ76" s="57"/>
      <c r="FR76" s="57"/>
      <c r="FS76" s="57"/>
      <c r="FT76" s="57"/>
      <c r="FU76" s="57"/>
      <c r="FV76" s="57"/>
      <c r="FW76" s="57"/>
      <c r="FX76" s="57"/>
      <c r="FY76" s="57"/>
      <c r="FZ76" s="57"/>
      <c r="GA76" s="57"/>
      <c r="GB76" s="57"/>
      <c r="GC76" s="57"/>
      <c r="GD76" s="57"/>
      <c r="GE76" s="57"/>
      <c r="GF76" s="57"/>
      <c r="GG76" s="57"/>
      <c r="GH76" s="57"/>
      <c r="GI76" s="57"/>
      <c r="GJ76" s="57"/>
      <c r="GK76" s="57"/>
      <c r="GL76" s="57"/>
      <c r="GM76" s="57"/>
      <c r="GN76" s="57"/>
      <c r="GO76" s="57"/>
      <c r="GP76" s="57"/>
      <c r="GQ76" s="57"/>
      <c r="GR76" s="57"/>
      <c r="GS76" s="57"/>
      <c r="GT76" s="57"/>
      <c r="GU76" s="57"/>
      <c r="GV76" s="57"/>
      <c r="GW76" s="57"/>
      <c r="GX76" s="57"/>
      <c r="GY76" s="57"/>
      <c r="GZ76" s="57"/>
      <c r="HA76" s="57"/>
      <c r="HB76" s="57"/>
      <c r="HC76" s="57"/>
      <c r="HD76" s="57"/>
      <c r="HE76" s="57"/>
      <c r="HF76" s="57"/>
      <c r="HG76" s="57"/>
      <c r="HH76" s="57"/>
      <c r="HI76" s="57"/>
      <c r="HJ76" s="57"/>
      <c r="HK76" s="57"/>
      <c r="HL76" s="57"/>
      <c r="HM76" s="57"/>
      <c r="HN76" s="57"/>
      <c r="HO76" s="57"/>
      <c r="HP76" s="57"/>
      <c r="HQ76" s="57"/>
      <c r="HR76" s="57"/>
      <c r="HS76" s="57"/>
      <c r="HT76" s="57"/>
      <c r="HU76" s="57"/>
      <c r="HV76" s="57"/>
      <c r="HW76" s="57"/>
      <c r="HX76" s="57"/>
      <c r="HY76" s="57"/>
      <c r="HZ76" s="57"/>
      <c r="IA76" s="57"/>
      <c r="IB76" s="57"/>
      <c r="IC76" s="57"/>
      <c r="ID76" s="57"/>
      <c r="IE76" s="57"/>
      <c r="IF76" s="57"/>
      <c r="IG76" s="57"/>
      <c r="IH76" s="57"/>
      <c r="II76" s="57"/>
      <c r="IJ76" s="57"/>
      <c r="IK76" s="57"/>
      <c r="IL76" s="57"/>
      <c r="IM76" s="57"/>
      <c r="IN76" s="57"/>
    </row>
    <row r="77" spans="1:248" s="9" customFormat="1">
      <c r="A77" s="93" t="s">
        <v>111</v>
      </c>
      <c r="B77" s="91">
        <v>69</v>
      </c>
      <c r="C77" s="93" t="s">
        <v>222</v>
      </c>
      <c r="D77" s="94">
        <v>41</v>
      </c>
      <c r="E77" s="153">
        <v>43810</v>
      </c>
      <c r="F77" s="103">
        <v>1</v>
      </c>
      <c r="G77" s="94">
        <v>41</v>
      </c>
      <c r="H77" s="152" t="s">
        <v>319</v>
      </c>
      <c r="I77" s="95" t="s">
        <v>40</v>
      </c>
      <c r="J77" s="95">
        <f t="shared" si="1"/>
        <v>0</v>
      </c>
      <c r="K77" s="143">
        <v>0</v>
      </c>
      <c r="L77" s="143">
        <v>6500</v>
      </c>
      <c r="M77" s="104">
        <f t="shared" si="2"/>
        <v>6500</v>
      </c>
      <c r="N77" s="92" t="s">
        <v>338</v>
      </c>
      <c r="O77" s="92">
        <v>62000</v>
      </c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FZ77" s="57"/>
      <c r="GA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7"/>
      <c r="GY77" s="57"/>
      <c r="GZ77" s="57"/>
      <c r="HA77" s="57"/>
      <c r="HB77" s="57"/>
      <c r="HC77" s="57"/>
      <c r="HD77" s="57"/>
      <c r="HE77" s="57"/>
      <c r="HF77" s="57"/>
      <c r="HG77" s="57"/>
      <c r="HH77" s="57"/>
      <c r="HI77" s="57"/>
      <c r="HJ77" s="57"/>
      <c r="HK77" s="57"/>
      <c r="HL77" s="57"/>
      <c r="HM77" s="57"/>
      <c r="HN77" s="57"/>
      <c r="HO77" s="57"/>
      <c r="HP77" s="57"/>
      <c r="HQ77" s="57"/>
      <c r="HR77" s="57"/>
      <c r="HS77" s="57"/>
      <c r="HT77" s="57"/>
      <c r="HU77" s="57"/>
      <c r="HV77" s="57"/>
      <c r="HW77" s="57"/>
      <c r="HX77" s="57"/>
      <c r="HY77" s="57"/>
      <c r="HZ77" s="57"/>
      <c r="IA77" s="57"/>
      <c r="IB77" s="57"/>
      <c r="IC77" s="57"/>
      <c r="ID77" s="57"/>
      <c r="IE77" s="57"/>
      <c r="IF77" s="57"/>
      <c r="IG77" s="57"/>
      <c r="IH77" s="57"/>
      <c r="II77" s="57"/>
      <c r="IJ77" s="57"/>
      <c r="IK77" s="57"/>
      <c r="IL77" s="57"/>
      <c r="IM77" s="57"/>
      <c r="IN77" s="57"/>
    </row>
    <row r="78" spans="1:248" s="9" customFormat="1">
      <c r="A78" s="93" t="s">
        <v>112</v>
      </c>
      <c r="B78" s="91">
        <v>70</v>
      </c>
      <c r="C78" s="93" t="s">
        <v>223</v>
      </c>
      <c r="D78" s="94">
        <v>46</v>
      </c>
      <c r="E78" s="153">
        <v>43810</v>
      </c>
      <c r="F78" s="103">
        <v>1</v>
      </c>
      <c r="G78" s="94">
        <v>46</v>
      </c>
      <c r="H78" s="152" t="s">
        <v>319</v>
      </c>
      <c r="I78" s="95" t="s">
        <v>40</v>
      </c>
      <c r="J78" s="95">
        <f t="shared" si="1"/>
        <v>0</v>
      </c>
      <c r="K78" s="143">
        <v>0</v>
      </c>
      <c r="L78" s="143">
        <v>7500</v>
      </c>
      <c r="M78" s="104">
        <f t="shared" si="2"/>
        <v>7500</v>
      </c>
      <c r="N78" s="92" t="s">
        <v>348</v>
      </c>
      <c r="O78" s="92">
        <v>18000</v>
      </c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HW78" s="57"/>
      <c r="HX78" s="57"/>
      <c r="HY78" s="57"/>
      <c r="HZ78" s="57"/>
      <c r="IA78" s="57"/>
      <c r="IB78" s="57"/>
      <c r="IC78" s="57"/>
      <c r="ID78" s="57"/>
      <c r="IE78" s="57"/>
      <c r="IF78" s="57"/>
      <c r="IG78" s="57"/>
      <c r="IH78" s="57"/>
      <c r="II78" s="57"/>
      <c r="IJ78" s="57"/>
      <c r="IK78" s="57"/>
      <c r="IL78" s="57"/>
      <c r="IM78" s="57"/>
      <c r="IN78" s="57"/>
    </row>
    <row r="79" spans="1:248" s="9" customFormat="1">
      <c r="A79" s="93" t="s">
        <v>113</v>
      </c>
      <c r="B79" s="91">
        <v>71</v>
      </c>
      <c r="C79" s="93" t="s">
        <v>224</v>
      </c>
      <c r="D79" s="94">
        <v>36</v>
      </c>
      <c r="E79" s="153" t="s">
        <v>321</v>
      </c>
      <c r="F79" s="103">
        <v>1</v>
      </c>
      <c r="G79" s="94">
        <v>36</v>
      </c>
      <c r="H79" s="152" t="s">
        <v>319</v>
      </c>
      <c r="I79" s="95" t="s">
        <v>40</v>
      </c>
      <c r="J79" s="95">
        <f t="shared" si="1"/>
        <v>0</v>
      </c>
      <c r="K79" s="143">
        <v>0</v>
      </c>
      <c r="L79" s="143">
        <v>6800</v>
      </c>
      <c r="M79" s="104">
        <f t="shared" si="2"/>
        <v>6800</v>
      </c>
      <c r="N79" s="92" t="s">
        <v>348</v>
      </c>
      <c r="O79" s="92">
        <v>18000</v>
      </c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/>
      <c r="FF79" s="57"/>
      <c r="FG79" s="57"/>
      <c r="FH79" s="57"/>
      <c r="FI79" s="57"/>
      <c r="FJ79" s="57"/>
      <c r="FK79" s="57"/>
      <c r="FL79" s="57"/>
      <c r="FM79" s="57"/>
      <c r="FN79" s="57"/>
      <c r="FO79" s="57"/>
      <c r="FP79" s="57"/>
      <c r="FQ79" s="57"/>
      <c r="FR79" s="57"/>
      <c r="FS79" s="57"/>
      <c r="FT79" s="57"/>
      <c r="FU79" s="57"/>
      <c r="FV79" s="57"/>
      <c r="FW79" s="57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7"/>
      <c r="GK79" s="57"/>
      <c r="GL79" s="57"/>
      <c r="GM79" s="57"/>
      <c r="GN79" s="57"/>
      <c r="GO79" s="57"/>
      <c r="GP79" s="57"/>
      <c r="GQ79" s="57"/>
      <c r="GR79" s="57"/>
      <c r="GS79" s="57"/>
      <c r="GT79" s="57"/>
      <c r="GU79" s="57"/>
      <c r="GV79" s="57"/>
      <c r="GW79" s="57"/>
      <c r="GX79" s="57"/>
      <c r="GY79" s="57"/>
      <c r="GZ79" s="57"/>
      <c r="HA79" s="57"/>
      <c r="HB79" s="57"/>
      <c r="HC79" s="57"/>
      <c r="HD79" s="57"/>
      <c r="HE79" s="57"/>
      <c r="HF79" s="57"/>
      <c r="HG79" s="57"/>
      <c r="HH79" s="57"/>
      <c r="HI79" s="57"/>
      <c r="HJ79" s="57"/>
      <c r="HK79" s="57"/>
      <c r="HL79" s="57"/>
      <c r="HM79" s="57"/>
      <c r="HN79" s="57"/>
      <c r="HO79" s="57"/>
      <c r="HP79" s="57"/>
      <c r="HQ79" s="57"/>
      <c r="HR79" s="57"/>
      <c r="HS79" s="57"/>
      <c r="HT79" s="57"/>
      <c r="HU79" s="57"/>
      <c r="HV79" s="57"/>
      <c r="HW79" s="57"/>
      <c r="HX79" s="57"/>
      <c r="HY79" s="57"/>
      <c r="HZ79" s="57"/>
      <c r="IA79" s="57"/>
      <c r="IB79" s="57"/>
      <c r="IC79" s="57"/>
      <c r="ID79" s="57"/>
      <c r="IE79" s="57"/>
      <c r="IF79" s="57"/>
      <c r="IG79" s="57"/>
      <c r="IH79" s="57"/>
      <c r="II79" s="57"/>
      <c r="IJ79" s="57"/>
      <c r="IK79" s="57"/>
      <c r="IL79" s="57"/>
      <c r="IM79" s="57"/>
      <c r="IN79" s="57"/>
    </row>
    <row r="80" spans="1:248" s="9" customFormat="1">
      <c r="A80" s="93" t="s">
        <v>114</v>
      </c>
      <c r="B80" s="91">
        <v>72</v>
      </c>
      <c r="C80" s="93" t="s">
        <v>225</v>
      </c>
      <c r="D80" s="94">
        <v>44</v>
      </c>
      <c r="E80" s="153" t="s">
        <v>321</v>
      </c>
      <c r="F80" s="103">
        <v>1</v>
      </c>
      <c r="G80" s="94">
        <v>42</v>
      </c>
      <c r="H80" s="152" t="s">
        <v>319</v>
      </c>
      <c r="I80" s="95" t="s">
        <v>40</v>
      </c>
      <c r="J80" s="95">
        <f t="shared" si="1"/>
        <v>-2</v>
      </c>
      <c r="K80" s="143">
        <v>0</v>
      </c>
      <c r="L80" s="143">
        <v>5600</v>
      </c>
      <c r="M80" s="104">
        <f t="shared" si="2"/>
        <v>5600</v>
      </c>
      <c r="N80" s="92" t="s">
        <v>343</v>
      </c>
      <c r="O80" s="92">
        <v>76000</v>
      </c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/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/>
      <c r="EL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/>
      <c r="EY80" s="57"/>
      <c r="EZ80" s="57"/>
      <c r="FA80" s="57"/>
      <c r="FB80" s="57"/>
      <c r="FC80" s="57"/>
      <c r="FD80" s="57"/>
      <c r="FE80" s="57"/>
      <c r="FF80" s="57"/>
      <c r="FG80" s="57"/>
      <c r="FH80" s="57"/>
      <c r="FI80" s="57"/>
      <c r="FJ80" s="57"/>
      <c r="FK80" s="57"/>
      <c r="FL80" s="57"/>
      <c r="FM80" s="57"/>
      <c r="FN80" s="57"/>
      <c r="FO80" s="57"/>
      <c r="FP80" s="57"/>
      <c r="FQ80" s="57"/>
      <c r="FR80" s="57"/>
      <c r="FS80" s="57"/>
      <c r="FT80" s="57"/>
      <c r="FU80" s="57"/>
      <c r="FV80" s="57"/>
      <c r="FW80" s="57"/>
      <c r="FX80" s="57"/>
      <c r="FY80" s="57"/>
      <c r="FZ80" s="57"/>
      <c r="GA80" s="57"/>
      <c r="GB80" s="57"/>
      <c r="GC80" s="57"/>
      <c r="GD80" s="57"/>
      <c r="GE80" s="57"/>
      <c r="GF80" s="57"/>
      <c r="GG80" s="57"/>
      <c r="GH80" s="57"/>
      <c r="GI80" s="57"/>
      <c r="GJ80" s="57"/>
      <c r="GK80" s="57"/>
      <c r="GL80" s="57"/>
      <c r="GM80" s="57"/>
      <c r="GN80" s="57"/>
      <c r="GO80" s="57"/>
      <c r="GP80" s="57"/>
      <c r="GQ80" s="57"/>
      <c r="GR80" s="57"/>
      <c r="GS80" s="57"/>
      <c r="GT80" s="57"/>
      <c r="GU80" s="57"/>
      <c r="GV80" s="57"/>
      <c r="GW80" s="57"/>
      <c r="GX80" s="57"/>
      <c r="GY80" s="57"/>
      <c r="GZ80" s="57"/>
      <c r="HA80" s="57"/>
      <c r="HB80" s="57"/>
      <c r="HC80" s="57"/>
      <c r="HD80" s="57"/>
      <c r="HE80" s="57"/>
      <c r="HF80" s="57"/>
      <c r="HG80" s="57"/>
      <c r="HH80" s="57"/>
      <c r="HI80" s="57"/>
      <c r="HJ80" s="57"/>
      <c r="HK80" s="57"/>
      <c r="HL80" s="57"/>
      <c r="HM80" s="57"/>
      <c r="HN80" s="57"/>
      <c r="HO80" s="57"/>
      <c r="HP80" s="57"/>
      <c r="HQ80" s="57"/>
      <c r="HR80" s="57"/>
      <c r="HS80" s="57"/>
      <c r="HT80" s="57"/>
      <c r="HU80" s="57"/>
      <c r="HV80" s="57"/>
      <c r="HW80" s="57"/>
      <c r="HX80" s="57"/>
      <c r="HY80" s="57"/>
      <c r="HZ80" s="57"/>
      <c r="IA80" s="57"/>
      <c r="IB80" s="57"/>
      <c r="IC80" s="57"/>
      <c r="ID80" s="57"/>
      <c r="IE80" s="57"/>
      <c r="IF80" s="57"/>
      <c r="IG80" s="57"/>
      <c r="IH80" s="57"/>
      <c r="II80" s="57"/>
      <c r="IJ80" s="57"/>
      <c r="IK80" s="57"/>
      <c r="IL80" s="57"/>
      <c r="IM80" s="57"/>
      <c r="IN80" s="57"/>
    </row>
    <row r="81" spans="1:248" s="9" customFormat="1" ht="30">
      <c r="A81" s="93" t="s">
        <v>115</v>
      </c>
      <c r="B81" s="91">
        <v>73</v>
      </c>
      <c r="C81" s="93" t="s">
        <v>226</v>
      </c>
      <c r="D81" s="94">
        <v>31</v>
      </c>
      <c r="E81" s="153">
        <v>43810</v>
      </c>
      <c r="F81" s="103">
        <v>1</v>
      </c>
      <c r="G81" s="94">
        <v>29</v>
      </c>
      <c r="H81" s="152" t="s">
        <v>319</v>
      </c>
      <c r="I81" s="95" t="s">
        <v>40</v>
      </c>
      <c r="J81" s="95">
        <f t="shared" si="1"/>
        <v>-2</v>
      </c>
      <c r="K81" s="143">
        <v>0</v>
      </c>
      <c r="L81" s="143">
        <v>3500</v>
      </c>
      <c r="M81" s="104">
        <f t="shared" si="2"/>
        <v>3500</v>
      </c>
      <c r="N81" s="162" t="s">
        <v>344</v>
      </c>
      <c r="O81" s="192">
        <v>492100</v>
      </c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/>
      <c r="EY81" s="57"/>
      <c r="EZ81" s="57"/>
      <c r="FA81" s="57"/>
      <c r="FB81" s="57"/>
      <c r="FC81" s="57"/>
      <c r="FD81" s="57"/>
      <c r="FE81" s="57"/>
      <c r="FF81" s="57"/>
      <c r="FG81" s="57"/>
      <c r="FH81" s="57"/>
      <c r="FI81" s="57"/>
      <c r="FJ81" s="57"/>
      <c r="FK81" s="57"/>
      <c r="FL81" s="57"/>
      <c r="FM81" s="57"/>
      <c r="FN81" s="57"/>
      <c r="FO81" s="57"/>
      <c r="FP81" s="57"/>
      <c r="FQ81" s="57"/>
      <c r="FR81" s="57"/>
      <c r="FS81" s="57"/>
      <c r="FT81" s="57"/>
      <c r="FU81" s="57"/>
      <c r="FV81" s="57"/>
      <c r="FW81" s="57"/>
      <c r="FX81" s="57"/>
      <c r="FY81" s="57"/>
      <c r="FZ81" s="57"/>
      <c r="GA81" s="57"/>
      <c r="GB81" s="57"/>
      <c r="GC81" s="57"/>
      <c r="GD81" s="57"/>
      <c r="GE81" s="57"/>
      <c r="GF81" s="57"/>
      <c r="GG81" s="57"/>
      <c r="GH81" s="57"/>
      <c r="GI81" s="57"/>
      <c r="GJ81" s="57"/>
      <c r="GK81" s="57"/>
      <c r="GL81" s="57"/>
      <c r="GM81" s="57"/>
      <c r="GN81" s="57"/>
      <c r="GO81" s="57"/>
      <c r="GP81" s="57"/>
      <c r="GQ81" s="57"/>
      <c r="GR81" s="57"/>
      <c r="GS81" s="57"/>
      <c r="GT81" s="57"/>
      <c r="GU81" s="57"/>
      <c r="GV81" s="57"/>
      <c r="GW81" s="57"/>
      <c r="GX81" s="57"/>
      <c r="GY81" s="57"/>
      <c r="GZ81" s="57"/>
      <c r="HA81" s="57"/>
      <c r="HB81" s="57"/>
      <c r="HC81" s="57"/>
      <c r="HD81" s="57"/>
      <c r="HE81" s="57"/>
      <c r="HF81" s="57"/>
      <c r="HG81" s="57"/>
      <c r="HH81" s="57"/>
      <c r="HI81" s="57"/>
      <c r="HJ81" s="57"/>
      <c r="HK81" s="57"/>
      <c r="HL81" s="57"/>
      <c r="HM81" s="57"/>
      <c r="HN81" s="57"/>
      <c r="HO81" s="57"/>
      <c r="HP81" s="57"/>
      <c r="HQ81" s="57"/>
      <c r="HR81" s="57"/>
      <c r="HS81" s="57"/>
      <c r="HT81" s="57"/>
      <c r="HU81" s="57"/>
      <c r="HV81" s="57"/>
      <c r="HW81" s="57"/>
      <c r="HX81" s="57"/>
      <c r="HY81" s="57"/>
      <c r="HZ81" s="57"/>
      <c r="IA81" s="57"/>
      <c r="IB81" s="57"/>
      <c r="IC81" s="57"/>
      <c r="ID81" s="57"/>
      <c r="IE81" s="57"/>
      <c r="IF81" s="57"/>
      <c r="IG81" s="57"/>
      <c r="IH81" s="57"/>
      <c r="II81" s="57"/>
      <c r="IJ81" s="57"/>
      <c r="IK81" s="57"/>
      <c r="IL81" s="57"/>
      <c r="IM81" s="57"/>
      <c r="IN81" s="57"/>
    </row>
    <row r="82" spans="1:248" s="9" customFormat="1" ht="30">
      <c r="A82" s="93" t="s">
        <v>116</v>
      </c>
      <c r="B82" s="91">
        <v>74</v>
      </c>
      <c r="C82" s="93" t="s">
        <v>227</v>
      </c>
      <c r="D82" s="94">
        <v>48</v>
      </c>
      <c r="E82" s="153">
        <v>43810</v>
      </c>
      <c r="F82" s="103">
        <v>1</v>
      </c>
      <c r="G82" s="94">
        <v>44</v>
      </c>
      <c r="H82" s="152" t="s">
        <v>319</v>
      </c>
      <c r="I82" s="95" t="s">
        <v>40</v>
      </c>
      <c r="J82" s="95">
        <f t="shared" si="1"/>
        <v>-4</v>
      </c>
      <c r="K82" s="143">
        <v>0</v>
      </c>
      <c r="L82" s="143">
        <v>2500</v>
      </c>
      <c r="M82" s="104">
        <f t="shared" si="2"/>
        <v>2500</v>
      </c>
      <c r="N82" s="162" t="s">
        <v>345</v>
      </c>
      <c r="O82" s="192">
        <v>474000</v>
      </c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/>
      <c r="FF82" s="57"/>
      <c r="FG82" s="57"/>
      <c r="FH82" s="57"/>
      <c r="FI82" s="57"/>
      <c r="FJ82" s="57"/>
      <c r="FK82" s="57"/>
      <c r="FL82" s="57"/>
      <c r="FM82" s="57"/>
      <c r="FN82" s="57"/>
      <c r="FO82" s="57"/>
      <c r="FP82" s="57"/>
      <c r="FQ82" s="57"/>
      <c r="FR82" s="57"/>
      <c r="FS82" s="57"/>
      <c r="FT82" s="57"/>
      <c r="FU82" s="57"/>
      <c r="FV82" s="57"/>
      <c r="FW82" s="57"/>
      <c r="FX82" s="57"/>
      <c r="FY82" s="57"/>
      <c r="FZ82" s="57"/>
      <c r="GA82" s="57"/>
      <c r="GB82" s="57"/>
      <c r="GC82" s="57"/>
      <c r="GD82" s="57"/>
      <c r="GE82" s="57"/>
      <c r="GF82" s="57"/>
      <c r="GG82" s="57"/>
      <c r="GH82" s="57"/>
      <c r="GI82" s="57"/>
      <c r="GJ82" s="57"/>
      <c r="GK82" s="57"/>
      <c r="GL82" s="57"/>
      <c r="GM82" s="57"/>
      <c r="GN82" s="57"/>
      <c r="GO82" s="57"/>
      <c r="GP82" s="57"/>
      <c r="GQ82" s="57"/>
      <c r="GR82" s="57"/>
      <c r="GS82" s="57"/>
      <c r="GT82" s="57"/>
      <c r="GU82" s="57"/>
      <c r="GV82" s="57"/>
      <c r="GW82" s="57"/>
      <c r="GX82" s="57"/>
      <c r="GY82" s="57"/>
      <c r="GZ82" s="57"/>
      <c r="HA82" s="57"/>
      <c r="HB82" s="57"/>
      <c r="HC82" s="57"/>
      <c r="HD82" s="57"/>
      <c r="HE82" s="57"/>
      <c r="HF82" s="57"/>
      <c r="HG82" s="57"/>
      <c r="HH82" s="57"/>
      <c r="HI82" s="57"/>
      <c r="HJ82" s="57"/>
      <c r="HK82" s="57"/>
      <c r="HL82" s="57"/>
      <c r="HM82" s="57"/>
      <c r="HN82" s="57"/>
      <c r="HO82" s="57"/>
      <c r="HP82" s="57"/>
      <c r="HQ82" s="57"/>
      <c r="HR82" s="57"/>
      <c r="HS82" s="57"/>
      <c r="HT82" s="57"/>
      <c r="HU82" s="57"/>
      <c r="HV82" s="57"/>
      <c r="HW82" s="57"/>
      <c r="HX82" s="57"/>
      <c r="HY82" s="57"/>
      <c r="HZ82" s="57"/>
      <c r="IA82" s="57"/>
      <c r="IB82" s="57"/>
      <c r="IC82" s="57"/>
      <c r="ID82" s="57"/>
      <c r="IE82" s="57"/>
      <c r="IF82" s="57"/>
      <c r="IG82" s="57"/>
      <c r="IH82" s="57"/>
      <c r="II82" s="57"/>
      <c r="IJ82" s="57"/>
      <c r="IK82" s="57"/>
      <c r="IL82" s="57"/>
      <c r="IM82" s="57"/>
      <c r="IN82" s="57"/>
    </row>
    <row r="83" spans="1:248" s="9" customFormat="1">
      <c r="A83" s="93" t="s">
        <v>117</v>
      </c>
      <c r="B83" s="91">
        <v>75</v>
      </c>
      <c r="C83" s="93" t="s">
        <v>228</v>
      </c>
      <c r="D83" s="94">
        <v>54</v>
      </c>
      <c r="E83" s="153">
        <v>43810</v>
      </c>
      <c r="F83" s="103">
        <v>1</v>
      </c>
      <c r="G83" s="94">
        <v>54</v>
      </c>
      <c r="H83" s="152" t="s">
        <v>319</v>
      </c>
      <c r="I83" s="95" t="s">
        <v>40</v>
      </c>
      <c r="J83" s="95">
        <f t="shared" si="1"/>
        <v>0</v>
      </c>
      <c r="K83" s="143">
        <v>500</v>
      </c>
      <c r="L83" s="143">
        <v>7500</v>
      </c>
      <c r="M83" s="104">
        <f t="shared" si="2"/>
        <v>7000</v>
      </c>
      <c r="N83" s="92" t="s">
        <v>348</v>
      </c>
      <c r="O83" s="92">
        <v>18000</v>
      </c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  <c r="FJ83" s="57"/>
      <c r="FK83" s="57"/>
      <c r="FL83" s="57"/>
      <c r="FM83" s="57"/>
      <c r="FN83" s="57"/>
      <c r="FO83" s="57"/>
      <c r="FP83" s="57"/>
      <c r="FQ83" s="57"/>
      <c r="FR83" s="57"/>
      <c r="FS83" s="57"/>
      <c r="FT83" s="57"/>
      <c r="FU83" s="57"/>
      <c r="FV83" s="57"/>
      <c r="FW83" s="57"/>
      <c r="FX83" s="57"/>
      <c r="FY83" s="57"/>
      <c r="FZ83" s="57"/>
      <c r="GA83" s="57"/>
      <c r="GB83" s="57"/>
      <c r="GC83" s="57"/>
      <c r="GD83" s="57"/>
      <c r="GE83" s="57"/>
      <c r="GF83" s="57"/>
      <c r="GG83" s="57"/>
      <c r="GH83" s="57"/>
      <c r="GI83" s="57"/>
      <c r="GJ83" s="57"/>
      <c r="GK83" s="57"/>
      <c r="GL83" s="57"/>
      <c r="GM83" s="57"/>
      <c r="GN83" s="57"/>
      <c r="GO83" s="57"/>
      <c r="GP83" s="57"/>
      <c r="GQ83" s="57"/>
      <c r="GR83" s="57"/>
      <c r="GS83" s="57"/>
      <c r="GT83" s="57"/>
      <c r="GU83" s="57"/>
      <c r="GV83" s="57"/>
      <c r="GW83" s="57"/>
      <c r="GX83" s="57"/>
      <c r="GY83" s="57"/>
      <c r="GZ83" s="57"/>
      <c r="HA83" s="57"/>
      <c r="HB83" s="57"/>
      <c r="HC83" s="57"/>
      <c r="HD83" s="57"/>
      <c r="HE83" s="57"/>
      <c r="HF83" s="57"/>
      <c r="HG83" s="57"/>
      <c r="HH83" s="57"/>
      <c r="HI83" s="57"/>
      <c r="HJ83" s="57"/>
      <c r="HK83" s="57"/>
      <c r="HL83" s="57"/>
      <c r="HM83" s="57"/>
      <c r="HN83" s="57"/>
      <c r="HO83" s="57"/>
      <c r="HP83" s="57"/>
      <c r="HQ83" s="57"/>
      <c r="HR83" s="57"/>
      <c r="HS83" s="57"/>
      <c r="HT83" s="57"/>
      <c r="HU83" s="57"/>
      <c r="HV83" s="57"/>
      <c r="HW83" s="57"/>
      <c r="HX83" s="57"/>
      <c r="HY83" s="57"/>
      <c r="HZ83" s="57"/>
      <c r="IA83" s="57"/>
      <c r="IB83" s="57"/>
      <c r="IC83" s="57"/>
      <c r="ID83" s="57"/>
      <c r="IE83" s="57"/>
      <c r="IF83" s="57"/>
      <c r="IG83" s="57"/>
      <c r="IH83" s="57"/>
      <c r="II83" s="57"/>
      <c r="IJ83" s="57"/>
      <c r="IK83" s="57"/>
      <c r="IL83" s="57"/>
      <c r="IM83" s="57"/>
      <c r="IN83" s="57"/>
    </row>
    <row r="84" spans="1:248" s="9" customFormat="1">
      <c r="A84" s="93" t="s">
        <v>118</v>
      </c>
      <c r="B84" s="91">
        <v>76</v>
      </c>
      <c r="C84" s="93" t="s">
        <v>229</v>
      </c>
      <c r="D84" s="94">
        <v>39</v>
      </c>
      <c r="E84" s="153">
        <v>43810</v>
      </c>
      <c r="F84" s="103">
        <v>1</v>
      </c>
      <c r="G84" s="94">
        <v>37</v>
      </c>
      <c r="H84" s="152" t="s">
        <v>319</v>
      </c>
      <c r="I84" s="95" t="s">
        <v>40</v>
      </c>
      <c r="J84" s="95">
        <f t="shared" si="1"/>
        <v>-2</v>
      </c>
      <c r="K84" s="143">
        <v>0</v>
      </c>
      <c r="L84" s="143">
        <v>9000</v>
      </c>
      <c r="M84" s="104">
        <f t="shared" si="2"/>
        <v>9000</v>
      </c>
      <c r="N84" s="92" t="s">
        <v>342</v>
      </c>
      <c r="O84" s="92">
        <v>53900</v>
      </c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7"/>
      <c r="FK84" s="57"/>
      <c r="FL84" s="57"/>
      <c r="FM84" s="57"/>
      <c r="FN84" s="57"/>
      <c r="FO84" s="57"/>
      <c r="FP84" s="57"/>
      <c r="FQ84" s="57"/>
      <c r="FR84" s="57"/>
      <c r="FS84" s="57"/>
      <c r="FT84" s="57"/>
      <c r="FU84" s="57"/>
      <c r="FV84" s="57"/>
      <c r="FW84" s="57"/>
      <c r="FX84" s="57"/>
      <c r="FY84" s="57"/>
      <c r="FZ84" s="57"/>
      <c r="GA84" s="57"/>
      <c r="GB84" s="57"/>
      <c r="GC84" s="57"/>
      <c r="GD84" s="57"/>
      <c r="GE84" s="57"/>
      <c r="GF84" s="57"/>
      <c r="GG84" s="57"/>
      <c r="GH84" s="57"/>
      <c r="GI84" s="57"/>
      <c r="GJ84" s="57"/>
      <c r="GK84" s="57"/>
      <c r="GL84" s="57"/>
      <c r="GM84" s="57"/>
      <c r="GN84" s="57"/>
      <c r="GO84" s="57"/>
      <c r="GP84" s="57"/>
      <c r="GQ84" s="57"/>
      <c r="GR84" s="57"/>
      <c r="GS84" s="57"/>
      <c r="GT84" s="57"/>
      <c r="GU84" s="57"/>
      <c r="GV84" s="57"/>
      <c r="GW84" s="57"/>
      <c r="GX84" s="57"/>
      <c r="GY84" s="57"/>
      <c r="GZ84" s="57"/>
      <c r="HA84" s="57"/>
      <c r="HB84" s="57"/>
      <c r="HC84" s="57"/>
      <c r="HD84" s="57"/>
      <c r="HE84" s="57"/>
      <c r="HF84" s="57"/>
      <c r="HG84" s="57"/>
      <c r="HH84" s="57"/>
      <c r="HI84" s="57"/>
      <c r="HJ84" s="57"/>
      <c r="HK84" s="57"/>
      <c r="HL84" s="57"/>
      <c r="HM84" s="57"/>
      <c r="HN84" s="57"/>
      <c r="HO84" s="57"/>
      <c r="HP84" s="57"/>
      <c r="HQ84" s="57"/>
      <c r="HR84" s="57"/>
      <c r="HS84" s="57"/>
      <c r="HT84" s="57"/>
      <c r="HU84" s="57"/>
      <c r="HV84" s="57"/>
      <c r="HW84" s="57"/>
      <c r="HX84" s="57"/>
      <c r="HY84" s="57"/>
      <c r="HZ84" s="57"/>
      <c r="IA84" s="57"/>
      <c r="IB84" s="57"/>
      <c r="IC84" s="57"/>
      <c r="ID84" s="57"/>
      <c r="IE84" s="57"/>
      <c r="IF84" s="57"/>
      <c r="IG84" s="57"/>
      <c r="IH84" s="57"/>
      <c r="II84" s="57"/>
      <c r="IJ84" s="57"/>
      <c r="IK84" s="57"/>
      <c r="IL84" s="57"/>
      <c r="IM84" s="57"/>
      <c r="IN84" s="57"/>
    </row>
    <row r="85" spans="1:248" s="9" customFormat="1">
      <c r="A85" s="93" t="s">
        <v>119</v>
      </c>
      <c r="B85" s="91">
        <v>77</v>
      </c>
      <c r="C85" s="93" t="s">
        <v>230</v>
      </c>
      <c r="D85" s="94">
        <v>38</v>
      </c>
      <c r="E85" s="153">
        <v>43810</v>
      </c>
      <c r="F85" s="103">
        <v>1</v>
      </c>
      <c r="G85" s="94">
        <v>34</v>
      </c>
      <c r="H85" s="152" t="s">
        <v>319</v>
      </c>
      <c r="I85" s="95" t="s">
        <v>40</v>
      </c>
      <c r="J85" s="95">
        <f t="shared" si="1"/>
        <v>-4</v>
      </c>
      <c r="K85" s="143">
        <v>500</v>
      </c>
      <c r="L85" s="143">
        <v>6800</v>
      </c>
      <c r="M85" s="104">
        <f t="shared" si="2"/>
        <v>6300</v>
      </c>
      <c r="N85" s="92" t="s">
        <v>348</v>
      </c>
      <c r="O85" s="92">
        <v>18000</v>
      </c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57"/>
      <c r="EZ85" s="57"/>
      <c r="FA85" s="57"/>
      <c r="FB85" s="57"/>
      <c r="FC85" s="57"/>
      <c r="FD85" s="57"/>
      <c r="FE85" s="57"/>
      <c r="FF85" s="57"/>
      <c r="FG85" s="57"/>
      <c r="FH85" s="57"/>
      <c r="FI85" s="57"/>
      <c r="FJ85" s="57"/>
      <c r="FK85" s="57"/>
      <c r="FL85" s="57"/>
      <c r="FM85" s="57"/>
      <c r="FN85" s="57"/>
      <c r="FO85" s="57"/>
      <c r="FP85" s="57"/>
      <c r="FQ85" s="57"/>
      <c r="FR85" s="57"/>
      <c r="FS85" s="57"/>
      <c r="FT85" s="57"/>
      <c r="FU85" s="57"/>
      <c r="FV85" s="57"/>
      <c r="FW85" s="57"/>
      <c r="FX85" s="57"/>
      <c r="FY85" s="57"/>
      <c r="FZ85" s="57"/>
      <c r="GA85" s="57"/>
      <c r="GB85" s="57"/>
      <c r="GC85" s="57"/>
      <c r="GD85" s="57"/>
      <c r="GE85" s="57"/>
      <c r="GF85" s="57"/>
      <c r="GG85" s="57"/>
      <c r="GH85" s="57"/>
      <c r="GI85" s="57"/>
      <c r="GJ85" s="57"/>
      <c r="GK85" s="57"/>
      <c r="GL85" s="57"/>
      <c r="GM85" s="57"/>
      <c r="GN85" s="57"/>
      <c r="GO85" s="57"/>
      <c r="GP85" s="57"/>
      <c r="GQ85" s="57"/>
      <c r="GR85" s="57"/>
      <c r="GS85" s="57"/>
      <c r="GT85" s="57"/>
      <c r="GU85" s="57"/>
      <c r="GV85" s="57"/>
      <c r="GW85" s="57"/>
      <c r="GX85" s="57"/>
      <c r="GY85" s="57"/>
      <c r="GZ85" s="57"/>
      <c r="HA85" s="57"/>
      <c r="HB85" s="57"/>
      <c r="HC85" s="57"/>
      <c r="HD85" s="57"/>
      <c r="HE85" s="57"/>
      <c r="HF85" s="57"/>
      <c r="HG85" s="57"/>
      <c r="HH85" s="57"/>
      <c r="HI85" s="57"/>
      <c r="HJ85" s="57"/>
      <c r="HK85" s="57"/>
      <c r="HL85" s="57"/>
      <c r="HM85" s="57"/>
      <c r="HN85" s="57"/>
      <c r="HO85" s="57"/>
      <c r="HP85" s="57"/>
      <c r="HQ85" s="57"/>
      <c r="HR85" s="57"/>
      <c r="HS85" s="57"/>
      <c r="HT85" s="57"/>
      <c r="HU85" s="57"/>
      <c r="HV85" s="57"/>
      <c r="HW85" s="57"/>
      <c r="HX85" s="57"/>
      <c r="HY85" s="57"/>
      <c r="HZ85" s="57"/>
      <c r="IA85" s="57"/>
      <c r="IB85" s="57"/>
      <c r="IC85" s="57"/>
      <c r="ID85" s="57"/>
      <c r="IE85" s="57"/>
      <c r="IF85" s="57"/>
      <c r="IG85" s="57"/>
      <c r="IH85" s="57"/>
      <c r="II85" s="57"/>
      <c r="IJ85" s="57"/>
      <c r="IK85" s="57"/>
      <c r="IL85" s="57"/>
      <c r="IM85" s="57"/>
      <c r="IN85" s="57"/>
    </row>
    <row r="86" spans="1:248" s="9" customFormat="1">
      <c r="A86" s="93" t="s">
        <v>120</v>
      </c>
      <c r="B86" s="91">
        <v>78</v>
      </c>
      <c r="C86" s="93" t="s">
        <v>231</v>
      </c>
      <c r="D86" s="94">
        <v>44</v>
      </c>
      <c r="E86" s="153">
        <v>43810</v>
      </c>
      <c r="F86" s="103">
        <v>1</v>
      </c>
      <c r="G86" s="94">
        <v>40</v>
      </c>
      <c r="H86" s="152" t="s">
        <v>319</v>
      </c>
      <c r="I86" s="95" t="s">
        <v>40</v>
      </c>
      <c r="J86" s="95">
        <f t="shared" si="1"/>
        <v>-4</v>
      </c>
      <c r="K86" s="143">
        <v>200</v>
      </c>
      <c r="L86" s="143">
        <v>5500</v>
      </c>
      <c r="M86" s="104">
        <f t="shared" si="2"/>
        <v>5300</v>
      </c>
      <c r="N86" s="92" t="s">
        <v>338</v>
      </c>
      <c r="O86" s="92">
        <v>87315</v>
      </c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57"/>
      <c r="DW86" s="57"/>
      <c r="DX86" s="57"/>
      <c r="DY86" s="57"/>
      <c r="DZ86" s="57"/>
      <c r="EA86" s="57"/>
      <c r="EB86" s="57"/>
      <c r="EC86" s="57"/>
      <c r="ED86" s="57"/>
      <c r="EE86" s="57"/>
      <c r="EF86" s="57"/>
      <c r="EG86" s="57"/>
      <c r="EH86" s="57"/>
      <c r="EI86" s="57"/>
      <c r="EJ86" s="57"/>
      <c r="EK86" s="57"/>
      <c r="EL86" s="57"/>
      <c r="EM86" s="57"/>
      <c r="EN86" s="57"/>
      <c r="EO86" s="57"/>
      <c r="EP86" s="57"/>
      <c r="EQ86" s="57"/>
      <c r="ER86" s="57"/>
      <c r="ES86" s="57"/>
      <c r="ET86" s="57"/>
      <c r="EU86" s="57"/>
      <c r="EV86" s="57"/>
      <c r="EW86" s="57"/>
      <c r="EX86" s="57"/>
      <c r="EY86" s="57"/>
      <c r="EZ86" s="57"/>
      <c r="FA86" s="57"/>
      <c r="FB86" s="57"/>
      <c r="FC86" s="57"/>
      <c r="FD86" s="57"/>
      <c r="FE86" s="57"/>
      <c r="FF86" s="57"/>
      <c r="FG86" s="57"/>
      <c r="FH86" s="57"/>
      <c r="FI86" s="57"/>
      <c r="FJ86" s="57"/>
      <c r="FK86" s="57"/>
      <c r="FL86" s="57"/>
      <c r="FM86" s="57"/>
      <c r="FN86" s="57"/>
      <c r="FO86" s="57"/>
      <c r="FP86" s="57"/>
      <c r="FQ86" s="57"/>
      <c r="FR86" s="57"/>
      <c r="FS86" s="57"/>
      <c r="FT86" s="57"/>
      <c r="FU86" s="57"/>
      <c r="FV86" s="57"/>
      <c r="FW86" s="57"/>
      <c r="FX86" s="57"/>
      <c r="FY86" s="57"/>
      <c r="FZ86" s="57"/>
      <c r="GA86" s="57"/>
      <c r="GB86" s="57"/>
      <c r="GC86" s="57"/>
      <c r="GD86" s="57"/>
      <c r="GE86" s="57"/>
      <c r="GF86" s="57"/>
      <c r="GG86" s="57"/>
      <c r="GH86" s="57"/>
      <c r="GI86" s="57"/>
      <c r="GJ86" s="57"/>
      <c r="GK86" s="57"/>
      <c r="GL86" s="57"/>
      <c r="GM86" s="57"/>
      <c r="GN86" s="57"/>
      <c r="GO86" s="57"/>
      <c r="GP86" s="57"/>
      <c r="GQ86" s="57"/>
      <c r="GR86" s="57"/>
      <c r="GS86" s="57"/>
      <c r="GT86" s="57"/>
      <c r="GU86" s="57"/>
      <c r="GV86" s="57"/>
      <c r="GW86" s="57"/>
      <c r="GX86" s="57"/>
      <c r="GY86" s="57"/>
      <c r="GZ86" s="57"/>
      <c r="HA86" s="57"/>
      <c r="HB86" s="57"/>
      <c r="HC86" s="57"/>
      <c r="HD86" s="57"/>
      <c r="HE86" s="57"/>
      <c r="HF86" s="57"/>
      <c r="HG86" s="57"/>
      <c r="HH86" s="57"/>
      <c r="HI86" s="57"/>
      <c r="HJ86" s="57"/>
      <c r="HK86" s="57"/>
      <c r="HL86" s="57"/>
      <c r="HM86" s="57"/>
      <c r="HN86" s="57"/>
      <c r="HO86" s="57"/>
      <c r="HP86" s="57"/>
      <c r="HQ86" s="57"/>
      <c r="HR86" s="57"/>
      <c r="HS86" s="57"/>
      <c r="HT86" s="57"/>
      <c r="HU86" s="57"/>
      <c r="HV86" s="57"/>
      <c r="HW86" s="57"/>
      <c r="HX86" s="57"/>
      <c r="HY86" s="57"/>
      <c r="HZ86" s="57"/>
      <c r="IA86" s="57"/>
      <c r="IB86" s="57"/>
      <c r="IC86" s="57"/>
      <c r="ID86" s="57"/>
      <c r="IE86" s="57"/>
      <c r="IF86" s="57"/>
      <c r="IG86" s="57"/>
      <c r="IH86" s="57"/>
      <c r="II86" s="57"/>
      <c r="IJ86" s="57"/>
      <c r="IK86" s="57"/>
      <c r="IL86" s="57"/>
      <c r="IM86" s="57"/>
      <c r="IN86" s="57"/>
    </row>
    <row r="87" spans="1:248" s="9" customFormat="1">
      <c r="A87" s="93" t="s">
        <v>121</v>
      </c>
      <c r="B87" s="91">
        <v>79</v>
      </c>
      <c r="C87" s="93" t="s">
        <v>232</v>
      </c>
      <c r="D87" s="94">
        <v>48</v>
      </c>
      <c r="E87" s="153">
        <v>43810</v>
      </c>
      <c r="F87" s="103">
        <v>1</v>
      </c>
      <c r="G87" s="94">
        <v>46</v>
      </c>
      <c r="H87" s="152" t="s">
        <v>319</v>
      </c>
      <c r="I87" s="95" t="s">
        <v>40</v>
      </c>
      <c r="J87" s="95">
        <f t="shared" si="1"/>
        <v>-2</v>
      </c>
      <c r="K87" s="143">
        <v>0</v>
      </c>
      <c r="L87" s="143">
        <v>6900</v>
      </c>
      <c r="M87" s="104">
        <f t="shared" si="2"/>
        <v>6900</v>
      </c>
      <c r="N87" s="92" t="s">
        <v>343</v>
      </c>
      <c r="O87" s="92">
        <v>76100</v>
      </c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/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7"/>
      <c r="EZ87" s="57"/>
      <c r="FA87" s="57"/>
      <c r="FB87" s="57"/>
      <c r="FC87" s="57"/>
      <c r="FD87" s="57"/>
      <c r="FE87" s="57"/>
      <c r="FF87" s="57"/>
      <c r="FG87" s="57"/>
      <c r="FH87" s="57"/>
      <c r="FI87" s="57"/>
      <c r="FJ87" s="57"/>
      <c r="FK87" s="57"/>
      <c r="FL87" s="57"/>
      <c r="FM87" s="57"/>
      <c r="FN87" s="57"/>
      <c r="FO87" s="57"/>
      <c r="FP87" s="57"/>
      <c r="FQ87" s="57"/>
      <c r="FR87" s="57"/>
      <c r="FS87" s="57"/>
      <c r="FT87" s="57"/>
      <c r="FU87" s="57"/>
      <c r="FV87" s="57"/>
      <c r="FW87" s="57"/>
      <c r="FX87" s="57"/>
      <c r="FY87" s="57"/>
      <c r="FZ87" s="57"/>
      <c r="GA87" s="57"/>
      <c r="GB87" s="57"/>
      <c r="GC87" s="57"/>
      <c r="GD87" s="57"/>
      <c r="GE87" s="57"/>
      <c r="GF87" s="57"/>
      <c r="GG87" s="57"/>
      <c r="GH87" s="57"/>
      <c r="GI87" s="57"/>
      <c r="GJ87" s="57"/>
      <c r="GK87" s="57"/>
      <c r="GL87" s="57"/>
      <c r="GM87" s="57"/>
      <c r="GN87" s="57"/>
      <c r="GO87" s="57"/>
      <c r="GP87" s="57"/>
      <c r="GQ87" s="57"/>
      <c r="GR87" s="57"/>
      <c r="GS87" s="57"/>
      <c r="GT87" s="57"/>
      <c r="GU87" s="57"/>
      <c r="GV87" s="57"/>
      <c r="GW87" s="57"/>
      <c r="GX87" s="57"/>
      <c r="GY87" s="57"/>
      <c r="GZ87" s="57"/>
      <c r="HA87" s="57"/>
      <c r="HB87" s="57"/>
      <c r="HC87" s="57"/>
      <c r="HD87" s="57"/>
      <c r="HE87" s="57"/>
      <c r="HF87" s="57"/>
      <c r="HG87" s="57"/>
      <c r="HH87" s="57"/>
      <c r="HI87" s="57"/>
      <c r="HJ87" s="57"/>
      <c r="HK87" s="57"/>
      <c r="HL87" s="57"/>
      <c r="HM87" s="57"/>
      <c r="HN87" s="57"/>
      <c r="HO87" s="57"/>
      <c r="HP87" s="57"/>
      <c r="HQ87" s="57"/>
      <c r="HR87" s="57"/>
      <c r="HS87" s="57"/>
      <c r="HT87" s="57"/>
      <c r="HU87" s="57"/>
      <c r="HV87" s="57"/>
      <c r="HW87" s="57"/>
      <c r="HX87" s="57"/>
      <c r="HY87" s="57"/>
      <c r="HZ87" s="57"/>
      <c r="IA87" s="57"/>
      <c r="IB87" s="57"/>
      <c r="IC87" s="57"/>
      <c r="ID87" s="57"/>
      <c r="IE87" s="57"/>
      <c r="IF87" s="57"/>
      <c r="IG87" s="57"/>
      <c r="IH87" s="57"/>
      <c r="II87" s="57"/>
      <c r="IJ87" s="57"/>
      <c r="IK87" s="57"/>
      <c r="IL87" s="57"/>
      <c r="IM87" s="57"/>
      <c r="IN87" s="57"/>
    </row>
    <row r="88" spans="1:248" s="9" customFormat="1">
      <c r="A88" s="93" t="s">
        <v>122</v>
      </c>
      <c r="B88" s="91">
        <v>80</v>
      </c>
      <c r="C88" s="93" t="s">
        <v>233</v>
      </c>
      <c r="D88" s="94">
        <v>40</v>
      </c>
      <c r="E88" s="153">
        <v>43810</v>
      </c>
      <c r="F88" s="103">
        <v>1</v>
      </c>
      <c r="G88" s="94">
        <v>37</v>
      </c>
      <c r="H88" s="152" t="s">
        <v>319</v>
      </c>
      <c r="I88" s="95" t="s">
        <v>40</v>
      </c>
      <c r="J88" s="95">
        <f t="shared" si="1"/>
        <v>-3</v>
      </c>
      <c r="K88" s="143">
        <v>0</v>
      </c>
      <c r="L88" s="143">
        <v>5500</v>
      </c>
      <c r="M88" s="104">
        <f t="shared" si="2"/>
        <v>5500</v>
      </c>
      <c r="N88" s="92" t="s">
        <v>346</v>
      </c>
      <c r="O88" s="92">
        <v>88710</v>
      </c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57"/>
      <c r="DV88" s="57"/>
      <c r="DW88" s="57"/>
      <c r="DX88" s="57"/>
      <c r="DY88" s="57"/>
      <c r="DZ88" s="57"/>
      <c r="EA88" s="57"/>
      <c r="EB88" s="57"/>
      <c r="EC88" s="57"/>
      <c r="ED88" s="57"/>
      <c r="EE88" s="57"/>
      <c r="EF88" s="57"/>
      <c r="EG88" s="57"/>
      <c r="EH88" s="57"/>
      <c r="EI88" s="57"/>
      <c r="EJ88" s="57"/>
      <c r="EK88" s="57"/>
      <c r="EL88" s="57"/>
      <c r="EM88" s="57"/>
      <c r="EN88" s="57"/>
      <c r="EO88" s="57"/>
      <c r="EP88" s="57"/>
      <c r="EQ88" s="57"/>
      <c r="ER88" s="57"/>
      <c r="ES88" s="57"/>
      <c r="ET88" s="57"/>
      <c r="EU88" s="57"/>
      <c r="EV88" s="57"/>
      <c r="EW88" s="57"/>
      <c r="EX88" s="57"/>
      <c r="EY88" s="57"/>
      <c r="EZ88" s="57"/>
      <c r="FA88" s="57"/>
      <c r="FB88" s="57"/>
      <c r="FC88" s="57"/>
      <c r="FD88" s="57"/>
      <c r="FE88" s="57"/>
      <c r="FF88" s="57"/>
      <c r="FG88" s="57"/>
      <c r="FH88" s="57"/>
      <c r="FI88" s="57"/>
      <c r="FJ88" s="57"/>
      <c r="FK88" s="57"/>
      <c r="FL88" s="57"/>
      <c r="FM88" s="57"/>
      <c r="FN88" s="57"/>
      <c r="FO88" s="57"/>
      <c r="FP88" s="57"/>
      <c r="FQ88" s="57"/>
      <c r="FR88" s="57"/>
      <c r="FS88" s="57"/>
      <c r="FT88" s="57"/>
      <c r="FU88" s="57"/>
      <c r="FV88" s="57"/>
      <c r="FW88" s="57"/>
      <c r="FX88" s="57"/>
      <c r="FY88" s="57"/>
      <c r="FZ88" s="57"/>
      <c r="GA88" s="57"/>
      <c r="GB88" s="57"/>
      <c r="GC88" s="57"/>
      <c r="GD88" s="57"/>
      <c r="GE88" s="57"/>
      <c r="GF88" s="57"/>
      <c r="GG88" s="57"/>
      <c r="GH88" s="57"/>
      <c r="GI88" s="57"/>
      <c r="GJ88" s="57"/>
      <c r="GK88" s="57"/>
      <c r="GL88" s="57"/>
      <c r="GM88" s="57"/>
      <c r="GN88" s="57"/>
      <c r="GO88" s="57"/>
      <c r="GP88" s="57"/>
      <c r="GQ88" s="57"/>
      <c r="GR88" s="57"/>
      <c r="GS88" s="57"/>
      <c r="GT88" s="57"/>
      <c r="GU88" s="57"/>
      <c r="GV88" s="57"/>
      <c r="GW88" s="57"/>
      <c r="GX88" s="57"/>
      <c r="GY88" s="57"/>
      <c r="GZ88" s="57"/>
      <c r="HA88" s="57"/>
      <c r="HB88" s="57"/>
      <c r="HC88" s="57"/>
      <c r="HD88" s="57"/>
      <c r="HE88" s="57"/>
      <c r="HF88" s="57"/>
      <c r="HG88" s="57"/>
      <c r="HH88" s="57"/>
      <c r="HI88" s="57"/>
      <c r="HJ88" s="57"/>
      <c r="HK88" s="57"/>
      <c r="HL88" s="57"/>
      <c r="HM88" s="57"/>
      <c r="HN88" s="57"/>
      <c r="HO88" s="57"/>
      <c r="HP88" s="57"/>
      <c r="HQ88" s="57"/>
      <c r="HR88" s="57"/>
      <c r="HS88" s="57"/>
      <c r="HT88" s="57"/>
      <c r="HU88" s="57"/>
      <c r="HV88" s="57"/>
      <c r="HW88" s="57"/>
      <c r="HX88" s="57"/>
      <c r="HY88" s="57"/>
      <c r="HZ88" s="57"/>
      <c r="IA88" s="57"/>
      <c r="IB88" s="57"/>
      <c r="IC88" s="57"/>
      <c r="ID88" s="57"/>
      <c r="IE88" s="57"/>
      <c r="IF88" s="57"/>
      <c r="IG88" s="57"/>
      <c r="IH88" s="57"/>
      <c r="II88" s="57"/>
      <c r="IJ88" s="57"/>
      <c r="IK88" s="57"/>
      <c r="IL88" s="57"/>
      <c r="IM88" s="57"/>
      <c r="IN88" s="57"/>
    </row>
    <row r="89" spans="1:248" s="9" customFormat="1">
      <c r="A89" s="93" t="s">
        <v>123</v>
      </c>
      <c r="B89" s="91">
        <v>81</v>
      </c>
      <c r="C89" s="93" t="s">
        <v>234</v>
      </c>
      <c r="D89" s="94">
        <v>32</v>
      </c>
      <c r="E89" s="153">
        <v>43810</v>
      </c>
      <c r="F89" s="103">
        <v>1</v>
      </c>
      <c r="G89" s="94">
        <v>31</v>
      </c>
      <c r="H89" s="152" t="s">
        <v>319</v>
      </c>
      <c r="I89" s="95" t="s">
        <v>40</v>
      </c>
      <c r="J89" s="95">
        <f t="shared" si="1"/>
        <v>-1</v>
      </c>
      <c r="K89" s="143">
        <v>0</v>
      </c>
      <c r="L89" s="143">
        <v>6500</v>
      </c>
      <c r="M89" s="104">
        <f t="shared" si="2"/>
        <v>6500</v>
      </c>
      <c r="N89" s="92" t="s">
        <v>348</v>
      </c>
      <c r="O89" s="92">
        <v>18000</v>
      </c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57"/>
      <c r="DY89" s="57"/>
      <c r="DZ89" s="57"/>
      <c r="EA89" s="57"/>
      <c r="EB89" s="57"/>
      <c r="EC89" s="57"/>
      <c r="ED89" s="57"/>
      <c r="EE89" s="57"/>
      <c r="EF89" s="57"/>
      <c r="EG89" s="57"/>
      <c r="EH89" s="57"/>
      <c r="EI89" s="57"/>
      <c r="EJ89" s="57"/>
      <c r="EK89" s="57"/>
      <c r="EL89" s="57"/>
      <c r="EM89" s="57"/>
      <c r="EN89" s="57"/>
      <c r="EO89" s="57"/>
      <c r="EP89" s="57"/>
      <c r="EQ89" s="57"/>
      <c r="ER89" s="57"/>
      <c r="ES89" s="57"/>
      <c r="ET89" s="57"/>
      <c r="EU89" s="57"/>
      <c r="EV89" s="57"/>
      <c r="EW89" s="57"/>
      <c r="EX89" s="57"/>
      <c r="EY89" s="57"/>
      <c r="EZ89" s="57"/>
      <c r="FA89" s="57"/>
      <c r="FB89" s="57"/>
      <c r="FC89" s="57"/>
      <c r="FD89" s="57"/>
      <c r="FE89" s="57"/>
      <c r="FF89" s="57"/>
      <c r="FG89" s="57"/>
      <c r="FH89" s="57"/>
      <c r="FI89" s="57"/>
      <c r="FJ89" s="57"/>
      <c r="FK89" s="57"/>
      <c r="FL89" s="57"/>
      <c r="FM89" s="57"/>
      <c r="FN89" s="57"/>
      <c r="FO89" s="57"/>
      <c r="FP89" s="57"/>
      <c r="FQ89" s="57"/>
      <c r="FR89" s="57"/>
      <c r="FS89" s="57"/>
      <c r="FT89" s="57"/>
      <c r="FU89" s="57"/>
      <c r="FV89" s="57"/>
      <c r="FW89" s="57"/>
      <c r="FX89" s="57"/>
      <c r="FY89" s="57"/>
      <c r="FZ89" s="57"/>
      <c r="GA89" s="57"/>
      <c r="GB89" s="57"/>
      <c r="GC89" s="57"/>
      <c r="GD89" s="57"/>
      <c r="GE89" s="57"/>
      <c r="GF89" s="57"/>
      <c r="GG89" s="57"/>
      <c r="GH89" s="57"/>
      <c r="GI89" s="57"/>
      <c r="GJ89" s="57"/>
      <c r="GK89" s="57"/>
      <c r="GL89" s="57"/>
      <c r="GM89" s="57"/>
      <c r="GN89" s="57"/>
      <c r="GO89" s="57"/>
      <c r="GP89" s="57"/>
      <c r="GQ89" s="57"/>
      <c r="GR89" s="57"/>
      <c r="GS89" s="57"/>
      <c r="GT89" s="57"/>
      <c r="GU89" s="57"/>
      <c r="GV89" s="57"/>
      <c r="GW89" s="57"/>
      <c r="GX89" s="57"/>
      <c r="GY89" s="57"/>
      <c r="GZ89" s="57"/>
      <c r="HA89" s="57"/>
      <c r="HB89" s="57"/>
      <c r="HC89" s="57"/>
      <c r="HD89" s="57"/>
      <c r="HE89" s="57"/>
      <c r="HF89" s="57"/>
      <c r="HG89" s="57"/>
      <c r="HH89" s="57"/>
      <c r="HI89" s="57"/>
      <c r="HJ89" s="57"/>
      <c r="HK89" s="57"/>
      <c r="HL89" s="57"/>
      <c r="HM89" s="57"/>
      <c r="HN89" s="57"/>
      <c r="HO89" s="57"/>
      <c r="HP89" s="57"/>
      <c r="HQ89" s="57"/>
      <c r="HR89" s="57"/>
      <c r="HS89" s="57"/>
      <c r="HT89" s="57"/>
      <c r="HU89" s="57"/>
      <c r="HV89" s="57"/>
      <c r="HW89" s="57"/>
      <c r="HX89" s="57"/>
      <c r="HY89" s="57"/>
      <c r="HZ89" s="57"/>
      <c r="IA89" s="57"/>
      <c r="IB89" s="57"/>
      <c r="IC89" s="57"/>
      <c r="ID89" s="57"/>
      <c r="IE89" s="57"/>
      <c r="IF89" s="57"/>
      <c r="IG89" s="57"/>
      <c r="IH89" s="57"/>
      <c r="II89" s="57"/>
      <c r="IJ89" s="57"/>
      <c r="IK89" s="57"/>
      <c r="IL89" s="57"/>
      <c r="IM89" s="57"/>
      <c r="IN89" s="57"/>
    </row>
    <row r="90" spans="1:248" s="9" customFormat="1">
      <c r="A90" s="93" t="s">
        <v>124</v>
      </c>
      <c r="B90" s="91">
        <v>82</v>
      </c>
      <c r="C90" s="93" t="s">
        <v>235</v>
      </c>
      <c r="D90" s="94">
        <v>48</v>
      </c>
      <c r="E90" s="153">
        <v>43810</v>
      </c>
      <c r="F90" s="103">
        <v>1</v>
      </c>
      <c r="G90" s="94">
        <v>44</v>
      </c>
      <c r="H90" s="152" t="s">
        <v>319</v>
      </c>
      <c r="I90" s="95" t="s">
        <v>40</v>
      </c>
      <c r="J90" s="95">
        <f t="shared" si="1"/>
        <v>-4</v>
      </c>
      <c r="K90" s="143">
        <v>500</v>
      </c>
      <c r="L90" s="143">
        <v>12900</v>
      </c>
      <c r="M90" s="104">
        <f t="shared" si="2"/>
        <v>12400</v>
      </c>
      <c r="N90" s="92" t="s">
        <v>338</v>
      </c>
      <c r="O90" s="92">
        <v>99326</v>
      </c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/>
      <c r="FF90" s="57"/>
      <c r="FG90" s="57"/>
      <c r="FH90" s="57"/>
      <c r="FI90" s="57"/>
      <c r="FJ90" s="57"/>
      <c r="FK90" s="57"/>
      <c r="FL90" s="57"/>
      <c r="FM90" s="57"/>
      <c r="FN90" s="57"/>
      <c r="FO90" s="57"/>
      <c r="FP90" s="57"/>
      <c r="FQ90" s="57"/>
      <c r="FR90" s="57"/>
      <c r="FS90" s="57"/>
      <c r="FT90" s="57"/>
      <c r="FU90" s="57"/>
      <c r="FV90" s="57"/>
      <c r="FW90" s="57"/>
      <c r="FX90" s="57"/>
      <c r="FY90" s="57"/>
      <c r="FZ90" s="57"/>
      <c r="GA90" s="57"/>
      <c r="GB90" s="57"/>
      <c r="GC90" s="57"/>
      <c r="GD90" s="57"/>
      <c r="GE90" s="57"/>
      <c r="GF90" s="57"/>
      <c r="GG90" s="57"/>
      <c r="GH90" s="57"/>
      <c r="GI90" s="57"/>
      <c r="GJ90" s="57"/>
      <c r="GK90" s="57"/>
      <c r="GL90" s="57"/>
      <c r="GM90" s="57"/>
      <c r="GN90" s="57"/>
      <c r="GO90" s="57"/>
      <c r="GP90" s="57"/>
      <c r="GQ90" s="57"/>
      <c r="GR90" s="57"/>
      <c r="GS90" s="57"/>
      <c r="GT90" s="57"/>
      <c r="GU90" s="57"/>
      <c r="GV90" s="57"/>
      <c r="GW90" s="57"/>
      <c r="GX90" s="57"/>
      <c r="GY90" s="57"/>
      <c r="GZ90" s="57"/>
      <c r="HA90" s="57"/>
      <c r="HB90" s="57"/>
      <c r="HC90" s="57"/>
      <c r="HD90" s="57"/>
      <c r="HE90" s="57"/>
      <c r="HF90" s="57"/>
      <c r="HG90" s="57"/>
      <c r="HH90" s="57"/>
      <c r="HI90" s="57"/>
      <c r="HJ90" s="57"/>
      <c r="HK90" s="57"/>
      <c r="HL90" s="57"/>
      <c r="HM90" s="57"/>
      <c r="HN90" s="57"/>
      <c r="HO90" s="57"/>
      <c r="HP90" s="57"/>
      <c r="HQ90" s="57"/>
      <c r="HR90" s="57"/>
      <c r="HS90" s="57"/>
      <c r="HT90" s="57"/>
      <c r="HU90" s="57"/>
      <c r="HV90" s="57"/>
      <c r="HW90" s="57"/>
      <c r="HX90" s="57"/>
      <c r="HY90" s="57"/>
      <c r="HZ90" s="57"/>
      <c r="IA90" s="57"/>
      <c r="IB90" s="57"/>
      <c r="IC90" s="57"/>
      <c r="ID90" s="57"/>
      <c r="IE90" s="57"/>
      <c r="IF90" s="57"/>
      <c r="IG90" s="57"/>
      <c r="IH90" s="57"/>
      <c r="II90" s="57"/>
      <c r="IJ90" s="57"/>
      <c r="IK90" s="57"/>
      <c r="IL90" s="57"/>
      <c r="IM90" s="57"/>
      <c r="IN90" s="57"/>
    </row>
    <row r="91" spans="1:248" s="9" customFormat="1">
      <c r="A91" s="93" t="s">
        <v>125</v>
      </c>
      <c r="B91" s="91">
        <v>83</v>
      </c>
      <c r="C91" s="93" t="s">
        <v>236</v>
      </c>
      <c r="D91" s="94">
        <v>41</v>
      </c>
      <c r="E91" s="153">
        <v>43810</v>
      </c>
      <c r="F91" s="103">
        <v>1</v>
      </c>
      <c r="G91" s="94">
        <v>41</v>
      </c>
      <c r="H91" s="152" t="s">
        <v>319</v>
      </c>
      <c r="I91" s="95" t="s">
        <v>40</v>
      </c>
      <c r="J91" s="95">
        <f t="shared" si="1"/>
        <v>0</v>
      </c>
      <c r="K91" s="143">
        <v>0</v>
      </c>
      <c r="L91" s="143">
        <v>10500</v>
      </c>
      <c r="M91" s="104">
        <f t="shared" si="2"/>
        <v>10500</v>
      </c>
      <c r="N91" s="92" t="s">
        <v>348</v>
      </c>
      <c r="O91" s="92">
        <v>18000</v>
      </c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57"/>
      <c r="DZ91" s="57"/>
      <c r="EA91" s="57"/>
      <c r="EB91" s="57"/>
      <c r="EC91" s="57"/>
      <c r="ED91" s="57"/>
      <c r="EE91" s="57"/>
      <c r="EF91" s="57"/>
      <c r="EG91" s="57"/>
      <c r="EH91" s="57"/>
      <c r="EI91" s="57"/>
      <c r="EJ91" s="57"/>
      <c r="EK91" s="57"/>
      <c r="EL91" s="57"/>
      <c r="EM91" s="57"/>
      <c r="EN91" s="57"/>
      <c r="EO91" s="57"/>
      <c r="EP91" s="57"/>
      <c r="EQ91" s="57"/>
      <c r="ER91" s="57"/>
      <c r="ES91" s="57"/>
      <c r="ET91" s="57"/>
      <c r="EU91" s="57"/>
      <c r="EV91" s="57"/>
      <c r="EW91" s="57"/>
      <c r="EX91" s="57"/>
      <c r="EY91" s="57"/>
      <c r="EZ91" s="57"/>
      <c r="FA91" s="57"/>
      <c r="FB91" s="57"/>
      <c r="FC91" s="57"/>
      <c r="FD91" s="57"/>
      <c r="FE91" s="57"/>
      <c r="FF91" s="57"/>
      <c r="FG91" s="57"/>
      <c r="FH91" s="57"/>
      <c r="FI91" s="57"/>
      <c r="FJ91" s="57"/>
      <c r="FK91" s="57"/>
      <c r="FL91" s="57"/>
      <c r="FM91" s="57"/>
      <c r="FN91" s="57"/>
      <c r="FO91" s="57"/>
      <c r="FP91" s="57"/>
      <c r="FQ91" s="57"/>
      <c r="FR91" s="57"/>
      <c r="FS91" s="57"/>
      <c r="FT91" s="57"/>
      <c r="FU91" s="57"/>
      <c r="FV91" s="57"/>
      <c r="FW91" s="57"/>
      <c r="FX91" s="57"/>
      <c r="FY91" s="57"/>
      <c r="FZ91" s="57"/>
      <c r="GA91" s="57"/>
      <c r="GB91" s="57"/>
      <c r="GC91" s="57"/>
      <c r="GD91" s="57"/>
      <c r="GE91" s="57"/>
      <c r="GF91" s="57"/>
      <c r="GG91" s="57"/>
      <c r="GH91" s="57"/>
      <c r="GI91" s="57"/>
      <c r="GJ91" s="57"/>
      <c r="GK91" s="57"/>
      <c r="GL91" s="57"/>
      <c r="GM91" s="57"/>
      <c r="GN91" s="57"/>
      <c r="GO91" s="57"/>
      <c r="GP91" s="57"/>
      <c r="GQ91" s="57"/>
      <c r="GR91" s="57"/>
      <c r="GS91" s="57"/>
      <c r="GT91" s="57"/>
      <c r="GU91" s="57"/>
      <c r="GV91" s="57"/>
      <c r="GW91" s="57"/>
      <c r="GX91" s="57"/>
      <c r="GY91" s="57"/>
      <c r="GZ91" s="57"/>
      <c r="HA91" s="57"/>
      <c r="HB91" s="57"/>
      <c r="HC91" s="57"/>
      <c r="HD91" s="57"/>
      <c r="HE91" s="57"/>
      <c r="HF91" s="57"/>
      <c r="HG91" s="57"/>
      <c r="HH91" s="57"/>
      <c r="HI91" s="57"/>
      <c r="HJ91" s="57"/>
      <c r="HK91" s="57"/>
      <c r="HL91" s="57"/>
      <c r="HM91" s="57"/>
      <c r="HN91" s="57"/>
      <c r="HO91" s="57"/>
      <c r="HP91" s="57"/>
      <c r="HQ91" s="57"/>
      <c r="HR91" s="57"/>
      <c r="HS91" s="57"/>
      <c r="HT91" s="57"/>
      <c r="HU91" s="57"/>
      <c r="HV91" s="57"/>
      <c r="HW91" s="57"/>
      <c r="HX91" s="57"/>
      <c r="HY91" s="57"/>
      <c r="HZ91" s="57"/>
      <c r="IA91" s="57"/>
      <c r="IB91" s="57"/>
      <c r="IC91" s="57"/>
      <c r="ID91" s="57"/>
      <c r="IE91" s="57"/>
      <c r="IF91" s="57"/>
      <c r="IG91" s="57"/>
      <c r="IH91" s="57"/>
      <c r="II91" s="57"/>
      <c r="IJ91" s="57"/>
      <c r="IK91" s="57"/>
      <c r="IL91" s="57"/>
      <c r="IM91" s="57"/>
      <c r="IN91" s="57"/>
    </row>
    <row r="92" spans="1:248" s="9" customFormat="1">
      <c r="A92" s="93" t="s">
        <v>126</v>
      </c>
      <c r="B92" s="91">
        <v>84</v>
      </c>
      <c r="C92" s="93" t="s">
        <v>237</v>
      </c>
      <c r="D92" s="94">
        <v>39</v>
      </c>
      <c r="E92" s="153">
        <v>43810</v>
      </c>
      <c r="F92" s="103">
        <v>1</v>
      </c>
      <c r="G92" s="94">
        <v>41</v>
      </c>
      <c r="H92" s="152" t="s">
        <v>319</v>
      </c>
      <c r="I92" s="95" t="s">
        <v>40</v>
      </c>
      <c r="J92" s="95">
        <f t="shared" si="1"/>
        <v>2</v>
      </c>
      <c r="K92" s="143">
        <v>500</v>
      </c>
      <c r="L92" s="143">
        <v>8500</v>
      </c>
      <c r="M92" s="104">
        <f t="shared" si="2"/>
        <v>8000</v>
      </c>
      <c r="N92" s="92" t="s">
        <v>348</v>
      </c>
      <c r="O92" s="92">
        <v>18000</v>
      </c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FZ92" s="57"/>
      <c r="GA92" s="57"/>
      <c r="GB92" s="57"/>
      <c r="GC92" s="57"/>
      <c r="GD92" s="57"/>
      <c r="GE92" s="57"/>
      <c r="GF92" s="57"/>
      <c r="GG92" s="57"/>
      <c r="GH92" s="57"/>
      <c r="GI92" s="57"/>
      <c r="GJ92" s="57"/>
      <c r="GK92" s="57"/>
      <c r="GL92" s="57"/>
      <c r="GM92" s="57"/>
      <c r="GN92" s="57"/>
      <c r="GO92" s="57"/>
      <c r="GP92" s="57"/>
      <c r="GQ92" s="57"/>
      <c r="GR92" s="57"/>
      <c r="GS92" s="57"/>
      <c r="GT92" s="57"/>
      <c r="GU92" s="57"/>
      <c r="GV92" s="57"/>
      <c r="GW92" s="57"/>
      <c r="GX92" s="57"/>
      <c r="GY92" s="57"/>
      <c r="GZ92" s="57"/>
      <c r="HA92" s="57"/>
      <c r="HB92" s="57"/>
      <c r="HC92" s="57"/>
      <c r="HD92" s="57"/>
      <c r="HE92" s="57"/>
      <c r="HF92" s="57"/>
      <c r="HG92" s="57"/>
      <c r="HH92" s="57"/>
      <c r="HI92" s="57"/>
      <c r="HJ92" s="57"/>
      <c r="HK92" s="57"/>
      <c r="HL92" s="57"/>
      <c r="HM92" s="57"/>
      <c r="HN92" s="57"/>
      <c r="HO92" s="57"/>
      <c r="HP92" s="57"/>
      <c r="HQ92" s="57"/>
      <c r="HR92" s="57"/>
      <c r="HS92" s="57"/>
      <c r="HT92" s="57"/>
      <c r="HU92" s="57"/>
      <c r="HV92" s="57"/>
      <c r="HW92" s="57"/>
      <c r="HX92" s="57"/>
      <c r="HY92" s="57"/>
      <c r="HZ92" s="57"/>
      <c r="IA92" s="57"/>
      <c r="IB92" s="57"/>
      <c r="IC92" s="57"/>
      <c r="ID92" s="57"/>
      <c r="IE92" s="57"/>
      <c r="IF92" s="57"/>
      <c r="IG92" s="57"/>
      <c r="IH92" s="57"/>
      <c r="II92" s="57"/>
      <c r="IJ92" s="57"/>
      <c r="IK92" s="57"/>
      <c r="IL92" s="57"/>
      <c r="IM92" s="57"/>
      <c r="IN92" s="57"/>
    </row>
    <row r="93" spans="1:248" s="9" customFormat="1">
      <c r="A93" s="93" t="s">
        <v>127</v>
      </c>
      <c r="B93" s="91">
        <v>85</v>
      </c>
      <c r="C93" s="93" t="s">
        <v>238</v>
      </c>
      <c r="D93" s="94">
        <v>48</v>
      </c>
      <c r="E93" s="153">
        <v>43810</v>
      </c>
      <c r="F93" s="103">
        <v>1</v>
      </c>
      <c r="G93" s="94">
        <v>44</v>
      </c>
      <c r="H93" s="152" t="s">
        <v>319</v>
      </c>
      <c r="I93" s="95" t="s">
        <v>40</v>
      </c>
      <c r="J93" s="95">
        <f t="shared" si="1"/>
        <v>-4</v>
      </c>
      <c r="K93" s="143">
        <v>0</v>
      </c>
      <c r="L93" s="143">
        <v>7500</v>
      </c>
      <c r="M93" s="104">
        <f t="shared" si="2"/>
        <v>7500</v>
      </c>
      <c r="N93" s="92" t="s">
        <v>338</v>
      </c>
      <c r="O93" s="92">
        <v>135150</v>
      </c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7"/>
      <c r="EI93" s="57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7"/>
      <c r="FE93" s="57"/>
      <c r="FF93" s="57"/>
      <c r="FG93" s="57"/>
      <c r="FH93" s="57"/>
      <c r="FI93" s="57"/>
      <c r="FJ93" s="57"/>
      <c r="FK93" s="57"/>
      <c r="FL93" s="57"/>
      <c r="FM93" s="57"/>
      <c r="FN93" s="57"/>
      <c r="FO93" s="57"/>
      <c r="FP93" s="57"/>
      <c r="FQ93" s="57"/>
      <c r="FR93" s="57"/>
      <c r="FS93" s="57"/>
      <c r="FT93" s="57"/>
      <c r="FU93" s="57"/>
      <c r="FV93" s="57"/>
      <c r="FW93" s="57"/>
      <c r="FX93" s="57"/>
      <c r="FY93" s="57"/>
      <c r="FZ93" s="57"/>
      <c r="GA93" s="57"/>
      <c r="GB93" s="57"/>
      <c r="GC93" s="57"/>
      <c r="GD93" s="57"/>
      <c r="GE93" s="57"/>
      <c r="GF93" s="57"/>
      <c r="GG93" s="57"/>
      <c r="GH93" s="57"/>
      <c r="GI93" s="57"/>
      <c r="GJ93" s="57"/>
      <c r="GK93" s="57"/>
      <c r="GL93" s="57"/>
      <c r="GM93" s="57"/>
      <c r="GN93" s="57"/>
      <c r="GO93" s="57"/>
      <c r="GP93" s="57"/>
      <c r="GQ93" s="57"/>
      <c r="GR93" s="57"/>
      <c r="GS93" s="57"/>
      <c r="GT93" s="57"/>
      <c r="GU93" s="57"/>
      <c r="GV93" s="57"/>
      <c r="GW93" s="57"/>
      <c r="GX93" s="57"/>
      <c r="GY93" s="57"/>
      <c r="GZ93" s="57"/>
      <c r="HA93" s="57"/>
      <c r="HB93" s="57"/>
      <c r="HC93" s="57"/>
      <c r="HD93" s="57"/>
      <c r="HE93" s="57"/>
      <c r="HF93" s="57"/>
      <c r="HG93" s="57"/>
      <c r="HH93" s="57"/>
      <c r="HI93" s="57"/>
      <c r="HJ93" s="57"/>
      <c r="HK93" s="57"/>
      <c r="HL93" s="57"/>
      <c r="HM93" s="57"/>
      <c r="HN93" s="57"/>
      <c r="HO93" s="57"/>
      <c r="HP93" s="57"/>
      <c r="HQ93" s="57"/>
      <c r="HR93" s="57"/>
      <c r="HS93" s="57"/>
      <c r="HT93" s="57"/>
      <c r="HU93" s="57"/>
      <c r="HV93" s="57"/>
      <c r="HW93" s="57"/>
      <c r="HX93" s="57"/>
      <c r="HY93" s="57"/>
      <c r="HZ93" s="57"/>
      <c r="IA93" s="57"/>
      <c r="IB93" s="57"/>
      <c r="IC93" s="57"/>
      <c r="ID93" s="57"/>
      <c r="IE93" s="57"/>
      <c r="IF93" s="57"/>
      <c r="IG93" s="57"/>
      <c r="IH93" s="57"/>
      <c r="II93" s="57"/>
      <c r="IJ93" s="57"/>
      <c r="IK93" s="57"/>
      <c r="IL93" s="57"/>
      <c r="IM93" s="57"/>
      <c r="IN93" s="57"/>
    </row>
    <row r="94" spans="1:248" s="9" customFormat="1">
      <c r="A94" s="93" t="s">
        <v>128</v>
      </c>
      <c r="B94" s="91">
        <v>86</v>
      </c>
      <c r="C94" s="93" t="s">
        <v>239</v>
      </c>
      <c r="D94" s="94">
        <v>42</v>
      </c>
      <c r="E94" s="153">
        <v>43810</v>
      </c>
      <c r="F94" s="103">
        <v>1</v>
      </c>
      <c r="G94" s="94">
        <v>40</v>
      </c>
      <c r="H94" s="152" t="s">
        <v>319</v>
      </c>
      <c r="I94" s="95" t="s">
        <v>40</v>
      </c>
      <c r="J94" s="95">
        <f t="shared" si="1"/>
        <v>-2</v>
      </c>
      <c r="K94" s="143">
        <v>0</v>
      </c>
      <c r="L94" s="143">
        <v>6500</v>
      </c>
      <c r="M94" s="104">
        <f t="shared" si="2"/>
        <v>6500</v>
      </c>
      <c r="N94" s="92" t="s">
        <v>348</v>
      </c>
      <c r="O94" s="92">
        <v>18000</v>
      </c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57"/>
      <c r="EL94" s="57"/>
      <c r="EM94" s="57"/>
      <c r="EN94" s="57"/>
      <c r="EO94" s="57"/>
      <c r="EP94" s="57"/>
      <c r="EQ94" s="57"/>
      <c r="ER94" s="57"/>
      <c r="ES94" s="57"/>
      <c r="ET94" s="57"/>
      <c r="EU94" s="57"/>
      <c r="EV94" s="57"/>
      <c r="EW94" s="57"/>
      <c r="EX94" s="57"/>
      <c r="EY94" s="57"/>
      <c r="EZ94" s="57"/>
      <c r="FA94" s="57"/>
      <c r="FB94" s="57"/>
      <c r="FC94" s="57"/>
      <c r="FD94" s="57"/>
      <c r="FE94" s="57"/>
      <c r="FF94" s="57"/>
      <c r="FG94" s="57"/>
      <c r="FH94" s="57"/>
      <c r="FI94" s="57"/>
      <c r="FJ94" s="57"/>
      <c r="FK94" s="57"/>
      <c r="FL94" s="57"/>
      <c r="FM94" s="57"/>
      <c r="FN94" s="57"/>
      <c r="FO94" s="57"/>
      <c r="FP94" s="57"/>
      <c r="FQ94" s="57"/>
      <c r="FR94" s="57"/>
      <c r="FS94" s="57"/>
      <c r="FT94" s="57"/>
      <c r="FU94" s="57"/>
      <c r="FV94" s="57"/>
      <c r="FW94" s="57"/>
      <c r="FX94" s="57"/>
      <c r="FY94" s="57"/>
      <c r="FZ94" s="57"/>
      <c r="GA94" s="57"/>
      <c r="GB94" s="57"/>
      <c r="GC94" s="57"/>
      <c r="GD94" s="57"/>
      <c r="GE94" s="57"/>
      <c r="GF94" s="57"/>
      <c r="GG94" s="57"/>
      <c r="GH94" s="57"/>
      <c r="GI94" s="57"/>
      <c r="GJ94" s="57"/>
      <c r="GK94" s="57"/>
      <c r="GL94" s="57"/>
      <c r="GM94" s="57"/>
      <c r="GN94" s="57"/>
      <c r="GO94" s="57"/>
      <c r="GP94" s="57"/>
      <c r="GQ94" s="57"/>
      <c r="GR94" s="57"/>
      <c r="GS94" s="57"/>
      <c r="GT94" s="57"/>
      <c r="GU94" s="57"/>
      <c r="GV94" s="57"/>
      <c r="GW94" s="57"/>
      <c r="GX94" s="57"/>
      <c r="GY94" s="57"/>
      <c r="GZ94" s="57"/>
      <c r="HA94" s="57"/>
      <c r="HB94" s="57"/>
      <c r="HC94" s="57"/>
      <c r="HD94" s="57"/>
      <c r="HE94" s="57"/>
      <c r="HF94" s="57"/>
      <c r="HG94" s="57"/>
      <c r="HH94" s="57"/>
      <c r="HI94" s="57"/>
      <c r="HJ94" s="57"/>
      <c r="HK94" s="57"/>
      <c r="HL94" s="57"/>
      <c r="HM94" s="57"/>
      <c r="HN94" s="57"/>
      <c r="HO94" s="57"/>
      <c r="HP94" s="57"/>
      <c r="HQ94" s="57"/>
      <c r="HR94" s="57"/>
      <c r="HS94" s="57"/>
      <c r="HT94" s="57"/>
      <c r="HU94" s="57"/>
      <c r="HV94" s="57"/>
      <c r="HW94" s="57"/>
      <c r="HX94" s="57"/>
      <c r="HY94" s="57"/>
      <c r="HZ94" s="57"/>
      <c r="IA94" s="57"/>
      <c r="IB94" s="57"/>
      <c r="IC94" s="57"/>
      <c r="ID94" s="57"/>
      <c r="IE94" s="57"/>
      <c r="IF94" s="57"/>
      <c r="IG94" s="57"/>
      <c r="IH94" s="57"/>
      <c r="II94" s="57"/>
      <c r="IJ94" s="57"/>
      <c r="IK94" s="57"/>
      <c r="IL94" s="57"/>
      <c r="IM94" s="57"/>
      <c r="IN94" s="57"/>
    </row>
    <row r="95" spans="1:248" s="9" customFormat="1">
      <c r="A95" s="93" t="s">
        <v>129</v>
      </c>
      <c r="B95" s="91">
        <v>87</v>
      </c>
      <c r="C95" s="93" t="s">
        <v>240</v>
      </c>
      <c r="D95" s="94">
        <v>38</v>
      </c>
      <c r="E95" s="153">
        <v>43810</v>
      </c>
      <c r="F95" s="103">
        <v>1</v>
      </c>
      <c r="G95" s="94">
        <v>36</v>
      </c>
      <c r="H95" s="152" t="s">
        <v>319</v>
      </c>
      <c r="I95" s="95" t="s">
        <v>40</v>
      </c>
      <c r="J95" s="95">
        <f t="shared" si="1"/>
        <v>-2</v>
      </c>
      <c r="K95" s="143">
        <v>0</v>
      </c>
      <c r="L95" s="143">
        <v>8500</v>
      </c>
      <c r="M95" s="104">
        <f t="shared" si="2"/>
        <v>8500</v>
      </c>
      <c r="N95" s="92" t="s">
        <v>348</v>
      </c>
      <c r="O95" s="92">
        <v>18000</v>
      </c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/>
      <c r="FF95" s="57"/>
      <c r="FG95" s="57"/>
      <c r="FH95" s="57"/>
      <c r="FI95" s="57"/>
      <c r="FJ95" s="57"/>
      <c r="FK95" s="57"/>
      <c r="FL95" s="57"/>
      <c r="FM95" s="57"/>
      <c r="FN95" s="57"/>
      <c r="FO95" s="57"/>
      <c r="FP95" s="57"/>
      <c r="FQ95" s="57"/>
      <c r="FR95" s="57"/>
      <c r="FS95" s="57"/>
      <c r="FT95" s="57"/>
      <c r="FU95" s="57"/>
      <c r="FV95" s="57"/>
      <c r="FW95" s="57"/>
      <c r="FX95" s="57"/>
      <c r="FY95" s="57"/>
      <c r="FZ95" s="57"/>
      <c r="GA95" s="57"/>
      <c r="GB95" s="57"/>
      <c r="GC95" s="57"/>
      <c r="GD95" s="57"/>
      <c r="GE95" s="57"/>
      <c r="GF95" s="57"/>
      <c r="GG95" s="57"/>
      <c r="GH95" s="57"/>
      <c r="GI95" s="57"/>
      <c r="GJ95" s="57"/>
      <c r="GK95" s="57"/>
      <c r="GL95" s="57"/>
      <c r="GM95" s="57"/>
      <c r="GN95" s="57"/>
      <c r="GO95" s="57"/>
      <c r="GP95" s="57"/>
      <c r="GQ95" s="57"/>
      <c r="GR95" s="57"/>
      <c r="GS95" s="57"/>
      <c r="GT95" s="57"/>
      <c r="GU95" s="57"/>
      <c r="GV95" s="57"/>
      <c r="GW95" s="57"/>
      <c r="GX95" s="57"/>
      <c r="GY95" s="57"/>
      <c r="GZ95" s="57"/>
      <c r="HA95" s="57"/>
      <c r="HB95" s="57"/>
      <c r="HC95" s="57"/>
      <c r="HD95" s="57"/>
      <c r="HE95" s="57"/>
      <c r="HF95" s="57"/>
      <c r="HG95" s="57"/>
      <c r="HH95" s="57"/>
      <c r="HI95" s="57"/>
      <c r="HJ95" s="57"/>
      <c r="HK95" s="57"/>
      <c r="HL95" s="57"/>
      <c r="HM95" s="57"/>
      <c r="HN95" s="57"/>
      <c r="HO95" s="57"/>
      <c r="HP95" s="57"/>
      <c r="HQ95" s="57"/>
      <c r="HR95" s="57"/>
      <c r="HS95" s="57"/>
      <c r="HT95" s="57"/>
      <c r="HU95" s="57"/>
      <c r="HV95" s="57"/>
      <c r="HW95" s="57"/>
      <c r="HX95" s="57"/>
      <c r="HY95" s="57"/>
      <c r="HZ95" s="57"/>
      <c r="IA95" s="57"/>
      <c r="IB95" s="57"/>
      <c r="IC95" s="57"/>
      <c r="ID95" s="57"/>
      <c r="IE95" s="57"/>
      <c r="IF95" s="57"/>
      <c r="IG95" s="57"/>
      <c r="IH95" s="57"/>
      <c r="II95" s="57"/>
      <c r="IJ95" s="57"/>
      <c r="IK95" s="57"/>
      <c r="IL95" s="57"/>
      <c r="IM95" s="57"/>
      <c r="IN95" s="57"/>
    </row>
    <row r="96" spans="1:248" s="10" customFormat="1">
      <c r="A96" s="93" t="s">
        <v>130</v>
      </c>
      <c r="B96" s="91">
        <v>88</v>
      </c>
      <c r="C96" s="93" t="s">
        <v>241</v>
      </c>
      <c r="D96" s="94">
        <v>32</v>
      </c>
      <c r="E96" s="153">
        <v>43810</v>
      </c>
      <c r="F96" s="103">
        <v>1</v>
      </c>
      <c r="G96" s="94">
        <v>30</v>
      </c>
      <c r="H96" s="152" t="s">
        <v>319</v>
      </c>
      <c r="I96" s="95" t="s">
        <v>40</v>
      </c>
      <c r="J96" s="95">
        <f t="shared" si="1"/>
        <v>-2</v>
      </c>
      <c r="K96" s="143">
        <v>500</v>
      </c>
      <c r="L96" s="143">
        <v>10500</v>
      </c>
      <c r="M96" s="104">
        <f t="shared" si="2"/>
        <v>10000</v>
      </c>
      <c r="N96" s="92" t="s">
        <v>348</v>
      </c>
      <c r="O96" s="92">
        <v>18000</v>
      </c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/>
      <c r="FF96" s="57"/>
      <c r="FG96" s="57"/>
      <c r="FH96" s="57"/>
      <c r="FI96" s="57"/>
      <c r="FJ96" s="57"/>
      <c r="FK96" s="57"/>
      <c r="FL96" s="57"/>
      <c r="FM96" s="57"/>
      <c r="FN96" s="57"/>
      <c r="FO96" s="57"/>
      <c r="FP96" s="57"/>
      <c r="FQ96" s="57"/>
      <c r="FR96" s="57"/>
      <c r="FS96" s="57"/>
      <c r="FT96" s="57"/>
      <c r="FU96" s="57"/>
      <c r="FV96" s="57"/>
      <c r="FW96" s="57"/>
      <c r="FX96" s="57"/>
      <c r="FY96" s="57"/>
      <c r="FZ96" s="57"/>
      <c r="GA96" s="57"/>
      <c r="GB96" s="57"/>
      <c r="GC96" s="57"/>
      <c r="GD96" s="57"/>
      <c r="GE96" s="57"/>
      <c r="GF96" s="57"/>
      <c r="GG96" s="57"/>
      <c r="GH96" s="57"/>
      <c r="GI96" s="57"/>
      <c r="GJ96" s="57"/>
      <c r="GK96" s="57"/>
      <c r="GL96" s="57"/>
      <c r="GM96" s="57"/>
      <c r="GN96" s="57"/>
      <c r="GO96" s="57"/>
      <c r="GP96" s="57"/>
      <c r="GQ96" s="57"/>
      <c r="GR96" s="57"/>
      <c r="GS96" s="57"/>
      <c r="GT96" s="57"/>
      <c r="GU96" s="57"/>
      <c r="GV96" s="57"/>
      <c r="GW96" s="57"/>
      <c r="GX96" s="57"/>
      <c r="GY96" s="57"/>
      <c r="GZ96" s="57"/>
      <c r="HA96" s="57"/>
      <c r="HB96" s="57"/>
      <c r="HC96" s="57"/>
      <c r="HD96" s="57"/>
      <c r="HE96" s="57"/>
      <c r="HF96" s="57"/>
      <c r="HG96" s="57"/>
      <c r="HH96" s="57"/>
      <c r="HI96" s="57"/>
      <c r="HJ96" s="57"/>
      <c r="HK96" s="57"/>
      <c r="HL96" s="57"/>
      <c r="HM96" s="57"/>
      <c r="HN96" s="57"/>
      <c r="HO96" s="57"/>
      <c r="HP96" s="57"/>
      <c r="HQ96" s="57"/>
      <c r="HR96" s="57"/>
      <c r="HS96" s="57"/>
      <c r="HT96" s="57"/>
      <c r="HU96" s="57"/>
      <c r="HV96" s="57"/>
      <c r="HW96" s="57"/>
      <c r="HX96" s="57"/>
      <c r="HY96" s="57"/>
      <c r="HZ96" s="57"/>
      <c r="IA96" s="57"/>
      <c r="IB96" s="57"/>
      <c r="IC96" s="57"/>
      <c r="ID96" s="57"/>
      <c r="IE96" s="57"/>
      <c r="IF96" s="57"/>
      <c r="IG96" s="57"/>
      <c r="IH96" s="57"/>
      <c r="II96" s="57"/>
      <c r="IJ96" s="57"/>
      <c r="IK96" s="57"/>
      <c r="IL96" s="57"/>
      <c r="IM96" s="57"/>
      <c r="IN96" s="57"/>
    </row>
    <row r="97" spans="1:248" s="9" customFormat="1">
      <c r="A97" s="93" t="s">
        <v>131</v>
      </c>
      <c r="B97" s="91">
        <v>89</v>
      </c>
      <c r="C97" s="93" t="s">
        <v>242</v>
      </c>
      <c r="D97" s="94">
        <v>42</v>
      </c>
      <c r="E97" s="153">
        <v>43810</v>
      </c>
      <c r="F97" s="103">
        <v>1</v>
      </c>
      <c r="G97" s="94">
        <v>38</v>
      </c>
      <c r="H97" s="152" t="s">
        <v>319</v>
      </c>
      <c r="I97" s="95" t="s">
        <v>40</v>
      </c>
      <c r="J97" s="95">
        <f t="shared" si="1"/>
        <v>-4</v>
      </c>
      <c r="K97" s="143">
        <v>200</v>
      </c>
      <c r="L97" s="143">
        <v>9500</v>
      </c>
      <c r="M97" s="104">
        <f t="shared" si="2"/>
        <v>9300</v>
      </c>
      <c r="N97" s="92" t="s">
        <v>348</v>
      </c>
      <c r="O97" s="92">
        <v>18000</v>
      </c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DP97" s="57"/>
      <c r="DQ97" s="57"/>
      <c r="DR97" s="57"/>
      <c r="DS97" s="57"/>
      <c r="DT97" s="57"/>
      <c r="DU97" s="57"/>
      <c r="DV97" s="57"/>
      <c r="DW97" s="57"/>
      <c r="DX97" s="57"/>
      <c r="DY97" s="57"/>
      <c r="DZ97" s="57"/>
      <c r="EA97" s="57"/>
      <c r="EB97" s="57"/>
      <c r="EC97" s="57"/>
      <c r="ED97" s="57"/>
      <c r="EE97" s="57"/>
      <c r="EF97" s="57"/>
      <c r="EG97" s="57"/>
      <c r="EH97" s="57"/>
      <c r="EI97" s="57"/>
      <c r="EJ97" s="57"/>
      <c r="EK97" s="57"/>
      <c r="EL97" s="57"/>
      <c r="EM97" s="57"/>
      <c r="EN97" s="57"/>
      <c r="EO97" s="57"/>
      <c r="EP97" s="57"/>
      <c r="EQ97" s="57"/>
      <c r="ER97" s="57"/>
      <c r="ES97" s="57"/>
      <c r="ET97" s="57"/>
      <c r="EU97" s="57"/>
      <c r="EV97" s="57"/>
      <c r="EW97" s="57"/>
      <c r="EX97" s="57"/>
      <c r="EY97" s="57"/>
      <c r="EZ97" s="57"/>
      <c r="FA97" s="57"/>
      <c r="FB97" s="57"/>
      <c r="FC97" s="57"/>
      <c r="FD97" s="57"/>
      <c r="FE97" s="57"/>
      <c r="FF97" s="57"/>
      <c r="FG97" s="57"/>
      <c r="FH97" s="57"/>
      <c r="FI97" s="57"/>
      <c r="FJ97" s="57"/>
      <c r="FK97" s="57"/>
      <c r="FL97" s="57"/>
      <c r="FM97" s="57"/>
      <c r="FN97" s="57"/>
      <c r="FO97" s="57"/>
      <c r="FP97" s="57"/>
      <c r="FQ97" s="57"/>
      <c r="FR97" s="57"/>
      <c r="FS97" s="57"/>
      <c r="FT97" s="57"/>
      <c r="FU97" s="57"/>
      <c r="FV97" s="57"/>
      <c r="FW97" s="57"/>
      <c r="FX97" s="57"/>
      <c r="FY97" s="57"/>
      <c r="FZ97" s="57"/>
      <c r="GA97" s="57"/>
      <c r="GB97" s="57"/>
      <c r="GC97" s="57"/>
      <c r="GD97" s="57"/>
      <c r="GE97" s="57"/>
      <c r="GF97" s="57"/>
      <c r="GG97" s="57"/>
      <c r="GH97" s="57"/>
      <c r="GI97" s="57"/>
      <c r="GJ97" s="57"/>
      <c r="GK97" s="57"/>
      <c r="GL97" s="57"/>
      <c r="GM97" s="57"/>
      <c r="GN97" s="57"/>
      <c r="GO97" s="57"/>
      <c r="GP97" s="57"/>
      <c r="GQ97" s="57"/>
      <c r="GR97" s="57"/>
      <c r="GS97" s="57"/>
      <c r="GT97" s="57"/>
      <c r="GU97" s="57"/>
      <c r="GV97" s="57"/>
      <c r="GW97" s="57"/>
      <c r="GX97" s="57"/>
      <c r="GY97" s="57"/>
      <c r="GZ97" s="57"/>
      <c r="HA97" s="57"/>
      <c r="HB97" s="57"/>
      <c r="HC97" s="57"/>
      <c r="HD97" s="57"/>
      <c r="HE97" s="57"/>
      <c r="HF97" s="57"/>
      <c r="HG97" s="57"/>
      <c r="HH97" s="57"/>
      <c r="HI97" s="57"/>
      <c r="HJ97" s="57"/>
      <c r="HK97" s="57"/>
      <c r="HL97" s="57"/>
      <c r="HM97" s="57"/>
      <c r="HN97" s="57"/>
      <c r="HO97" s="57"/>
      <c r="HP97" s="57"/>
      <c r="HQ97" s="57"/>
      <c r="HR97" s="57"/>
      <c r="HS97" s="57"/>
      <c r="HT97" s="57"/>
      <c r="HU97" s="57"/>
      <c r="HV97" s="57"/>
      <c r="HW97" s="57"/>
      <c r="HX97" s="57"/>
      <c r="HY97" s="57"/>
      <c r="HZ97" s="57"/>
      <c r="IA97" s="57"/>
      <c r="IB97" s="57"/>
      <c r="IC97" s="57"/>
      <c r="ID97" s="57"/>
      <c r="IE97" s="57"/>
      <c r="IF97" s="57"/>
      <c r="IG97" s="57"/>
      <c r="IH97" s="57"/>
      <c r="II97" s="57"/>
      <c r="IJ97" s="57"/>
      <c r="IK97" s="57"/>
      <c r="IL97" s="57"/>
      <c r="IM97" s="57"/>
      <c r="IN97" s="57"/>
    </row>
    <row r="98" spans="1:248" s="9" customFormat="1">
      <c r="A98" s="93" t="s">
        <v>132</v>
      </c>
      <c r="B98" s="91">
        <v>90</v>
      </c>
      <c r="C98" s="93" t="s">
        <v>243</v>
      </c>
      <c r="D98" s="94">
        <v>49</v>
      </c>
      <c r="E98" s="153">
        <v>43810</v>
      </c>
      <c r="F98" s="103">
        <v>1</v>
      </c>
      <c r="G98" s="94">
        <v>45</v>
      </c>
      <c r="H98" s="152" t="s">
        <v>319</v>
      </c>
      <c r="I98" s="95" t="s">
        <v>40</v>
      </c>
      <c r="J98" s="95">
        <f t="shared" si="1"/>
        <v>-4</v>
      </c>
      <c r="K98" s="143">
        <v>500</v>
      </c>
      <c r="L98" s="143">
        <v>8500</v>
      </c>
      <c r="M98" s="104">
        <f t="shared" si="2"/>
        <v>8000</v>
      </c>
      <c r="N98" s="92" t="s">
        <v>348</v>
      </c>
      <c r="O98" s="92">
        <v>18000</v>
      </c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/>
      <c r="EY98" s="57"/>
      <c r="EZ98" s="57"/>
      <c r="FA98" s="57"/>
      <c r="FB98" s="57"/>
      <c r="FC98" s="57"/>
      <c r="FD98" s="57"/>
      <c r="FE98" s="57"/>
      <c r="FF98" s="57"/>
      <c r="FG98" s="57"/>
      <c r="FH98" s="57"/>
      <c r="FI98" s="57"/>
      <c r="FJ98" s="57"/>
      <c r="FK98" s="57"/>
      <c r="FL98" s="57"/>
      <c r="FM98" s="57"/>
      <c r="FN98" s="57"/>
      <c r="FO98" s="57"/>
      <c r="FP98" s="57"/>
      <c r="FQ98" s="57"/>
      <c r="FR98" s="57"/>
      <c r="FS98" s="57"/>
      <c r="FT98" s="57"/>
      <c r="FU98" s="57"/>
      <c r="FV98" s="57"/>
      <c r="FW98" s="57"/>
      <c r="FX98" s="57"/>
      <c r="FY98" s="57"/>
      <c r="FZ98" s="57"/>
      <c r="GA98" s="57"/>
      <c r="GB98" s="57"/>
      <c r="GC98" s="57"/>
      <c r="GD98" s="57"/>
      <c r="GE98" s="57"/>
      <c r="GF98" s="57"/>
      <c r="GG98" s="57"/>
      <c r="GH98" s="57"/>
      <c r="GI98" s="57"/>
      <c r="GJ98" s="57"/>
      <c r="GK98" s="57"/>
      <c r="GL98" s="57"/>
      <c r="GM98" s="57"/>
      <c r="GN98" s="57"/>
      <c r="GO98" s="57"/>
      <c r="GP98" s="57"/>
      <c r="GQ98" s="57"/>
      <c r="GR98" s="57"/>
      <c r="GS98" s="57"/>
      <c r="GT98" s="57"/>
      <c r="GU98" s="57"/>
      <c r="GV98" s="57"/>
      <c r="GW98" s="57"/>
      <c r="GX98" s="57"/>
      <c r="GY98" s="57"/>
      <c r="GZ98" s="57"/>
      <c r="HA98" s="57"/>
      <c r="HB98" s="57"/>
      <c r="HC98" s="57"/>
      <c r="HD98" s="57"/>
      <c r="HE98" s="57"/>
      <c r="HF98" s="57"/>
      <c r="HG98" s="57"/>
      <c r="HH98" s="57"/>
      <c r="HI98" s="57"/>
      <c r="HJ98" s="57"/>
      <c r="HK98" s="57"/>
      <c r="HL98" s="57"/>
      <c r="HM98" s="57"/>
      <c r="HN98" s="57"/>
      <c r="HO98" s="57"/>
      <c r="HP98" s="57"/>
      <c r="HQ98" s="57"/>
      <c r="HR98" s="57"/>
      <c r="HS98" s="57"/>
      <c r="HT98" s="57"/>
      <c r="HU98" s="57"/>
      <c r="HV98" s="57"/>
      <c r="HW98" s="57"/>
      <c r="HX98" s="57"/>
      <c r="HY98" s="57"/>
      <c r="HZ98" s="57"/>
      <c r="IA98" s="57"/>
      <c r="IB98" s="57"/>
      <c r="IC98" s="57"/>
      <c r="ID98" s="57"/>
      <c r="IE98" s="57"/>
      <c r="IF98" s="57"/>
      <c r="IG98" s="57"/>
      <c r="IH98" s="57"/>
      <c r="II98" s="57"/>
      <c r="IJ98" s="57"/>
      <c r="IK98" s="57"/>
      <c r="IL98" s="57"/>
      <c r="IM98" s="57"/>
      <c r="IN98" s="57"/>
    </row>
    <row r="99" spans="1:248" s="9" customFormat="1">
      <c r="A99" s="93" t="s">
        <v>133</v>
      </c>
      <c r="B99" s="91">
        <v>91</v>
      </c>
      <c r="C99" s="93" t="s">
        <v>244</v>
      </c>
      <c r="D99" s="94">
        <v>36</v>
      </c>
      <c r="E99" s="153">
        <v>43810</v>
      </c>
      <c r="F99" s="103">
        <v>1</v>
      </c>
      <c r="G99" s="94">
        <v>36</v>
      </c>
      <c r="H99" s="152" t="s">
        <v>319</v>
      </c>
      <c r="I99" s="95" t="s">
        <v>40</v>
      </c>
      <c r="J99" s="95">
        <f t="shared" si="1"/>
        <v>0</v>
      </c>
      <c r="K99" s="143">
        <v>0</v>
      </c>
      <c r="L99" s="143">
        <v>6500</v>
      </c>
      <c r="M99" s="104">
        <f t="shared" si="2"/>
        <v>6500</v>
      </c>
      <c r="N99" s="92" t="s">
        <v>348</v>
      </c>
      <c r="O99" s="92">
        <v>18000</v>
      </c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FZ99" s="57"/>
      <c r="GA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7"/>
      <c r="GY99" s="57"/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/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HW99" s="57"/>
      <c r="HX99" s="57"/>
      <c r="HY99" s="57"/>
      <c r="HZ99" s="57"/>
      <c r="IA99" s="57"/>
      <c r="IB99" s="57"/>
      <c r="IC99" s="57"/>
      <c r="ID99" s="57"/>
      <c r="IE99" s="57"/>
      <c r="IF99" s="57"/>
      <c r="IG99" s="57"/>
      <c r="IH99" s="57"/>
      <c r="II99" s="57"/>
      <c r="IJ99" s="57"/>
      <c r="IK99" s="57"/>
      <c r="IL99" s="57"/>
      <c r="IM99" s="57"/>
      <c r="IN99" s="57"/>
    </row>
    <row r="100" spans="1:248" s="9" customFormat="1">
      <c r="A100" s="93" t="s">
        <v>134</v>
      </c>
      <c r="B100" s="91">
        <v>92</v>
      </c>
      <c r="C100" s="93" t="s">
        <v>245</v>
      </c>
      <c r="D100" s="94">
        <v>36</v>
      </c>
      <c r="E100" s="153">
        <v>43810</v>
      </c>
      <c r="F100" s="103">
        <v>1</v>
      </c>
      <c r="G100" s="94">
        <v>36</v>
      </c>
      <c r="H100" s="152" t="s">
        <v>319</v>
      </c>
      <c r="I100" s="95" t="s">
        <v>40</v>
      </c>
      <c r="J100" s="95">
        <f t="shared" si="1"/>
        <v>0</v>
      </c>
      <c r="K100" s="143">
        <v>0</v>
      </c>
      <c r="L100" s="143">
        <v>6500</v>
      </c>
      <c r="M100" s="104">
        <f t="shared" si="2"/>
        <v>6500</v>
      </c>
      <c r="N100" s="92" t="s">
        <v>348</v>
      </c>
      <c r="O100" s="92">
        <v>18000</v>
      </c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57"/>
      <c r="CF100" s="57"/>
      <c r="CG100" s="57"/>
      <c r="CH100" s="57"/>
      <c r="CI100" s="57"/>
      <c r="CJ100" s="57"/>
      <c r="CK100" s="57"/>
      <c r="CL100" s="57"/>
      <c r="CM100" s="57"/>
      <c r="CN100" s="57"/>
      <c r="CO100" s="57"/>
      <c r="CP100" s="57"/>
      <c r="CQ100" s="57"/>
      <c r="CR100" s="57"/>
      <c r="CS100" s="57"/>
      <c r="CT100" s="57"/>
      <c r="CU100" s="57"/>
      <c r="CV100" s="57"/>
      <c r="CW100" s="57"/>
      <c r="CX100" s="57"/>
      <c r="CY100" s="57"/>
      <c r="CZ100" s="57"/>
      <c r="DA100" s="57"/>
      <c r="DB100" s="57"/>
      <c r="DC100" s="57"/>
      <c r="DD100" s="57"/>
      <c r="DE100" s="57"/>
      <c r="DF100" s="57"/>
      <c r="DG100" s="57"/>
      <c r="DH100" s="57"/>
      <c r="DI100" s="57"/>
      <c r="DJ100" s="57"/>
      <c r="DK100" s="57"/>
      <c r="DL100" s="57"/>
      <c r="DM100" s="57"/>
      <c r="DN100" s="57"/>
      <c r="DO100" s="57"/>
      <c r="DP100" s="57"/>
      <c r="DQ100" s="57"/>
      <c r="DR100" s="57"/>
      <c r="DS100" s="57"/>
      <c r="DT100" s="57"/>
      <c r="DU100" s="57"/>
      <c r="DV100" s="57"/>
      <c r="DW100" s="57"/>
      <c r="DX100" s="57"/>
      <c r="DY100" s="57"/>
      <c r="DZ100" s="57"/>
      <c r="EA100" s="57"/>
      <c r="EB100" s="57"/>
      <c r="EC100" s="57"/>
      <c r="ED100" s="57"/>
      <c r="EE100" s="57"/>
      <c r="EF100" s="57"/>
      <c r="EG100" s="57"/>
      <c r="EH100" s="57"/>
      <c r="EI100" s="57"/>
      <c r="EJ100" s="57"/>
      <c r="EK100" s="57"/>
      <c r="EL100" s="57"/>
      <c r="EM100" s="57"/>
      <c r="EN100" s="57"/>
      <c r="EO100" s="57"/>
      <c r="EP100" s="57"/>
      <c r="EQ100" s="57"/>
      <c r="ER100" s="57"/>
      <c r="ES100" s="57"/>
      <c r="ET100" s="57"/>
      <c r="EU100" s="57"/>
      <c r="EV100" s="57"/>
      <c r="EW100" s="57"/>
      <c r="EX100" s="57"/>
      <c r="EY100" s="57"/>
      <c r="EZ100" s="57"/>
      <c r="FA100" s="57"/>
      <c r="FB100" s="57"/>
      <c r="FC100" s="57"/>
      <c r="FD100" s="57"/>
      <c r="FE100" s="57"/>
      <c r="FF100" s="57"/>
      <c r="FG100" s="57"/>
      <c r="FH100" s="57"/>
      <c r="FI100" s="57"/>
      <c r="FJ100" s="57"/>
      <c r="FK100" s="57"/>
      <c r="FL100" s="57"/>
      <c r="FM100" s="57"/>
      <c r="FN100" s="57"/>
      <c r="FO100" s="57"/>
      <c r="FP100" s="57"/>
      <c r="FQ100" s="57"/>
      <c r="FR100" s="57"/>
      <c r="FS100" s="57"/>
      <c r="FT100" s="57"/>
      <c r="FU100" s="57"/>
      <c r="FV100" s="57"/>
      <c r="FW100" s="57"/>
      <c r="FX100" s="57"/>
      <c r="FY100" s="57"/>
      <c r="FZ100" s="57"/>
      <c r="GA100" s="57"/>
      <c r="GB100" s="57"/>
      <c r="GC100" s="57"/>
      <c r="GD100" s="57"/>
      <c r="GE100" s="57"/>
      <c r="GF100" s="57"/>
      <c r="GG100" s="57"/>
      <c r="GH100" s="57"/>
      <c r="GI100" s="57"/>
      <c r="GJ100" s="57"/>
      <c r="GK100" s="57"/>
      <c r="GL100" s="57"/>
      <c r="GM100" s="57"/>
      <c r="GN100" s="57"/>
      <c r="GO100" s="57"/>
      <c r="GP100" s="57"/>
      <c r="GQ100" s="57"/>
      <c r="GR100" s="57"/>
      <c r="GS100" s="57"/>
      <c r="GT100" s="57"/>
      <c r="GU100" s="57"/>
      <c r="GV100" s="57"/>
      <c r="GW100" s="57"/>
      <c r="GX100" s="57"/>
      <c r="GY100" s="57"/>
      <c r="GZ100" s="57"/>
      <c r="HA100" s="57"/>
      <c r="HB100" s="57"/>
      <c r="HC100" s="57"/>
      <c r="HD100" s="57"/>
      <c r="HE100" s="57"/>
      <c r="HF100" s="57"/>
      <c r="HG100" s="57"/>
      <c r="HH100" s="57"/>
      <c r="HI100" s="57"/>
      <c r="HJ100" s="57"/>
      <c r="HK100" s="57"/>
      <c r="HL100" s="57"/>
      <c r="HM100" s="57"/>
      <c r="HN100" s="57"/>
      <c r="HO100" s="57"/>
      <c r="HP100" s="57"/>
      <c r="HQ100" s="57"/>
      <c r="HR100" s="57"/>
      <c r="HS100" s="57"/>
      <c r="HT100" s="57"/>
      <c r="HU100" s="57"/>
      <c r="HV100" s="57"/>
      <c r="HW100" s="57"/>
      <c r="HX100" s="57"/>
      <c r="HY100" s="57"/>
      <c r="HZ100" s="57"/>
      <c r="IA100" s="57"/>
      <c r="IB100" s="57"/>
      <c r="IC100" s="57"/>
      <c r="ID100" s="57"/>
      <c r="IE100" s="57"/>
      <c r="IF100" s="57"/>
      <c r="IG100" s="57"/>
      <c r="IH100" s="57"/>
      <c r="II100" s="57"/>
      <c r="IJ100" s="57"/>
      <c r="IK100" s="57"/>
      <c r="IL100" s="57"/>
      <c r="IM100" s="57"/>
      <c r="IN100" s="57"/>
    </row>
    <row r="101" spans="1:248" s="9" customFormat="1">
      <c r="A101" s="93" t="s">
        <v>135</v>
      </c>
      <c r="B101" s="91">
        <v>93</v>
      </c>
      <c r="C101" s="93" t="s">
        <v>246</v>
      </c>
      <c r="D101" s="94">
        <v>38</v>
      </c>
      <c r="E101" s="153">
        <v>43810</v>
      </c>
      <c r="F101" s="103">
        <v>1</v>
      </c>
      <c r="G101" s="94">
        <v>38</v>
      </c>
      <c r="H101" s="152" t="s">
        <v>319</v>
      </c>
      <c r="I101" s="95" t="s">
        <v>40</v>
      </c>
      <c r="J101" s="95">
        <f t="shared" si="1"/>
        <v>0</v>
      </c>
      <c r="K101" s="143">
        <v>500</v>
      </c>
      <c r="L101" s="143">
        <v>8500</v>
      </c>
      <c r="M101" s="104">
        <f t="shared" si="2"/>
        <v>8000</v>
      </c>
      <c r="N101" s="92" t="s">
        <v>348</v>
      </c>
      <c r="O101" s="92">
        <v>18000</v>
      </c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  <c r="CL101" s="57"/>
      <c r="CM101" s="57"/>
      <c r="CN101" s="57"/>
      <c r="CO101" s="57"/>
      <c r="CP101" s="57"/>
      <c r="CQ101" s="57"/>
      <c r="CR101" s="57"/>
      <c r="CS101" s="57"/>
      <c r="CT101" s="57"/>
      <c r="CU101" s="57"/>
      <c r="CV101" s="57"/>
      <c r="CW101" s="57"/>
      <c r="CX101" s="57"/>
      <c r="CY101" s="57"/>
      <c r="CZ101" s="57"/>
      <c r="DA101" s="57"/>
      <c r="DB101" s="57"/>
      <c r="DC101" s="57"/>
      <c r="DD101" s="57"/>
      <c r="DE101" s="57"/>
      <c r="DF101" s="57"/>
      <c r="DG101" s="57"/>
      <c r="DH101" s="57"/>
      <c r="DI101" s="57"/>
      <c r="DJ101" s="57"/>
      <c r="DK101" s="57"/>
      <c r="DL101" s="57"/>
      <c r="DM101" s="57"/>
      <c r="DN101" s="57"/>
      <c r="DO101" s="57"/>
      <c r="DP101" s="57"/>
      <c r="DQ101" s="57"/>
      <c r="DR101" s="57"/>
      <c r="DS101" s="57"/>
      <c r="DT101" s="57"/>
      <c r="DU101" s="57"/>
      <c r="DV101" s="57"/>
      <c r="DW101" s="57"/>
      <c r="DX101" s="57"/>
      <c r="DY101" s="57"/>
      <c r="DZ101" s="57"/>
      <c r="EA101" s="57"/>
      <c r="EB101" s="57"/>
      <c r="EC101" s="57"/>
      <c r="ED101" s="57"/>
      <c r="EE101" s="57"/>
      <c r="EF101" s="57"/>
      <c r="EG101" s="57"/>
      <c r="EH101" s="57"/>
      <c r="EI101" s="57"/>
      <c r="EJ101" s="57"/>
      <c r="EK101" s="57"/>
      <c r="EL101" s="57"/>
      <c r="EM101" s="57"/>
      <c r="EN101" s="57"/>
      <c r="EO101" s="57"/>
      <c r="EP101" s="57"/>
      <c r="EQ101" s="57"/>
      <c r="ER101" s="57"/>
      <c r="ES101" s="57"/>
      <c r="ET101" s="57"/>
      <c r="EU101" s="57"/>
      <c r="EV101" s="57"/>
      <c r="EW101" s="57"/>
      <c r="EX101" s="57"/>
      <c r="EY101" s="57"/>
      <c r="EZ101" s="57"/>
      <c r="FA101" s="57"/>
      <c r="FB101" s="57"/>
      <c r="FC101" s="57"/>
      <c r="FD101" s="57"/>
      <c r="FE101" s="57"/>
      <c r="FF101" s="57"/>
      <c r="FG101" s="57"/>
      <c r="FH101" s="57"/>
      <c r="FI101" s="57"/>
      <c r="FJ101" s="57"/>
      <c r="FK101" s="57"/>
      <c r="FL101" s="57"/>
      <c r="FM101" s="57"/>
      <c r="FN101" s="57"/>
      <c r="FO101" s="57"/>
      <c r="FP101" s="57"/>
      <c r="FQ101" s="57"/>
      <c r="FR101" s="57"/>
      <c r="FS101" s="57"/>
      <c r="FT101" s="57"/>
      <c r="FU101" s="57"/>
      <c r="FV101" s="57"/>
      <c r="FW101" s="57"/>
      <c r="FX101" s="57"/>
      <c r="FY101" s="57"/>
      <c r="FZ101" s="57"/>
      <c r="GA101" s="57"/>
      <c r="GB101" s="57"/>
      <c r="GC101" s="57"/>
      <c r="GD101" s="57"/>
      <c r="GE101" s="57"/>
      <c r="GF101" s="57"/>
      <c r="GG101" s="57"/>
      <c r="GH101" s="57"/>
      <c r="GI101" s="57"/>
      <c r="GJ101" s="57"/>
      <c r="GK101" s="57"/>
      <c r="GL101" s="57"/>
      <c r="GM101" s="57"/>
      <c r="GN101" s="57"/>
      <c r="GO101" s="57"/>
      <c r="GP101" s="57"/>
      <c r="GQ101" s="57"/>
      <c r="GR101" s="57"/>
      <c r="GS101" s="57"/>
      <c r="GT101" s="57"/>
      <c r="GU101" s="57"/>
      <c r="GV101" s="57"/>
      <c r="GW101" s="57"/>
      <c r="GX101" s="57"/>
      <c r="GY101" s="57"/>
      <c r="GZ101" s="57"/>
      <c r="HA101" s="57"/>
      <c r="HB101" s="57"/>
      <c r="HC101" s="57"/>
      <c r="HD101" s="57"/>
      <c r="HE101" s="57"/>
      <c r="HF101" s="57"/>
      <c r="HG101" s="57"/>
      <c r="HH101" s="57"/>
      <c r="HI101" s="57"/>
      <c r="HJ101" s="57"/>
      <c r="HK101" s="57"/>
      <c r="HL101" s="57"/>
      <c r="HM101" s="57"/>
      <c r="HN101" s="57"/>
      <c r="HO101" s="57"/>
      <c r="HP101" s="57"/>
      <c r="HQ101" s="57"/>
      <c r="HR101" s="57"/>
      <c r="HS101" s="57"/>
      <c r="HT101" s="57"/>
      <c r="HU101" s="57"/>
      <c r="HV101" s="57"/>
      <c r="HW101" s="57"/>
      <c r="HX101" s="57"/>
      <c r="HY101" s="57"/>
      <c r="HZ101" s="57"/>
      <c r="IA101" s="57"/>
      <c r="IB101" s="57"/>
      <c r="IC101" s="57"/>
      <c r="ID101" s="57"/>
      <c r="IE101" s="57"/>
      <c r="IF101" s="57"/>
      <c r="IG101" s="57"/>
      <c r="IH101" s="57"/>
      <c r="II101" s="57"/>
      <c r="IJ101" s="57"/>
      <c r="IK101" s="57"/>
      <c r="IL101" s="57"/>
      <c r="IM101" s="57"/>
      <c r="IN101" s="57"/>
    </row>
    <row r="102" spans="1:248" s="9" customFormat="1" ht="27.6" customHeight="1">
      <c r="A102" s="93" t="s">
        <v>136</v>
      </c>
      <c r="B102" s="91">
        <v>94</v>
      </c>
      <c r="C102" s="93" t="s">
        <v>247</v>
      </c>
      <c r="D102" s="94">
        <v>48</v>
      </c>
      <c r="E102" s="153">
        <v>43810</v>
      </c>
      <c r="F102" s="103">
        <v>1</v>
      </c>
      <c r="G102" s="94">
        <v>48</v>
      </c>
      <c r="H102" s="152" t="s">
        <v>319</v>
      </c>
      <c r="I102" s="95" t="s">
        <v>40</v>
      </c>
      <c r="J102" s="95">
        <f t="shared" si="1"/>
        <v>0</v>
      </c>
      <c r="K102" s="143">
        <v>0</v>
      </c>
      <c r="L102" s="143">
        <v>14100</v>
      </c>
      <c r="M102" s="104">
        <f t="shared" si="2"/>
        <v>14100</v>
      </c>
      <c r="N102" s="162" t="s">
        <v>347</v>
      </c>
      <c r="O102" s="192">
        <v>527000</v>
      </c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7"/>
      <c r="CV102" s="57"/>
      <c r="CW102" s="57"/>
      <c r="CX102" s="57"/>
      <c r="CY102" s="57"/>
      <c r="CZ102" s="57"/>
      <c r="DA102" s="57"/>
      <c r="DB102" s="57"/>
      <c r="DC102" s="57"/>
      <c r="DD102" s="57"/>
      <c r="DE102" s="57"/>
      <c r="DF102" s="57"/>
      <c r="DG102" s="57"/>
      <c r="DH102" s="57"/>
      <c r="DI102" s="57"/>
      <c r="DJ102" s="57"/>
      <c r="DK102" s="57"/>
      <c r="DL102" s="57"/>
      <c r="DM102" s="57"/>
      <c r="DN102" s="57"/>
      <c r="DO102" s="57"/>
      <c r="DP102" s="57"/>
      <c r="DQ102" s="57"/>
      <c r="DR102" s="57"/>
      <c r="DS102" s="57"/>
      <c r="DT102" s="57"/>
      <c r="DU102" s="57"/>
      <c r="DV102" s="57"/>
      <c r="DW102" s="57"/>
      <c r="DX102" s="57"/>
      <c r="DY102" s="57"/>
      <c r="DZ102" s="57"/>
      <c r="EA102" s="57"/>
      <c r="EB102" s="57"/>
      <c r="EC102" s="57"/>
      <c r="ED102" s="57"/>
      <c r="EE102" s="57"/>
      <c r="EF102" s="57"/>
      <c r="EG102" s="57"/>
      <c r="EH102" s="57"/>
      <c r="EI102" s="57"/>
      <c r="EJ102" s="57"/>
      <c r="EK102" s="57"/>
      <c r="EL102" s="57"/>
      <c r="EM102" s="57"/>
      <c r="EN102" s="57"/>
      <c r="EO102" s="57"/>
      <c r="EP102" s="57"/>
      <c r="EQ102" s="57"/>
      <c r="ER102" s="57"/>
      <c r="ES102" s="57"/>
      <c r="ET102" s="57"/>
      <c r="EU102" s="57"/>
      <c r="EV102" s="57"/>
      <c r="EW102" s="57"/>
      <c r="EX102" s="57"/>
      <c r="EY102" s="57"/>
      <c r="EZ102" s="57"/>
      <c r="FA102" s="57"/>
      <c r="FB102" s="57"/>
      <c r="FC102" s="57"/>
      <c r="FD102" s="57"/>
      <c r="FE102" s="57"/>
      <c r="FF102" s="57"/>
      <c r="FG102" s="57"/>
      <c r="FH102" s="57"/>
      <c r="FI102" s="57"/>
      <c r="FJ102" s="57"/>
      <c r="FK102" s="57"/>
      <c r="FL102" s="57"/>
      <c r="FM102" s="57"/>
      <c r="FN102" s="57"/>
      <c r="FO102" s="57"/>
      <c r="FP102" s="57"/>
      <c r="FQ102" s="57"/>
      <c r="FR102" s="57"/>
      <c r="FS102" s="57"/>
      <c r="FT102" s="57"/>
      <c r="FU102" s="57"/>
      <c r="FV102" s="57"/>
      <c r="FW102" s="57"/>
      <c r="FX102" s="57"/>
      <c r="FY102" s="57"/>
      <c r="FZ102" s="57"/>
      <c r="GA102" s="57"/>
      <c r="GB102" s="57"/>
      <c r="GC102" s="57"/>
      <c r="GD102" s="57"/>
      <c r="GE102" s="57"/>
      <c r="GF102" s="57"/>
      <c r="GG102" s="57"/>
      <c r="GH102" s="57"/>
      <c r="GI102" s="57"/>
      <c r="GJ102" s="57"/>
      <c r="GK102" s="57"/>
      <c r="GL102" s="57"/>
      <c r="GM102" s="57"/>
      <c r="GN102" s="57"/>
      <c r="GO102" s="57"/>
      <c r="GP102" s="57"/>
      <c r="GQ102" s="57"/>
      <c r="GR102" s="57"/>
      <c r="GS102" s="57"/>
      <c r="GT102" s="57"/>
      <c r="GU102" s="57"/>
      <c r="GV102" s="57"/>
      <c r="GW102" s="57"/>
      <c r="GX102" s="57"/>
      <c r="GY102" s="57"/>
      <c r="GZ102" s="57"/>
      <c r="HA102" s="57"/>
      <c r="HB102" s="57"/>
      <c r="HC102" s="57"/>
      <c r="HD102" s="57"/>
      <c r="HE102" s="57"/>
      <c r="HF102" s="57"/>
      <c r="HG102" s="57"/>
      <c r="HH102" s="57"/>
      <c r="HI102" s="57"/>
      <c r="HJ102" s="57"/>
      <c r="HK102" s="57"/>
      <c r="HL102" s="57"/>
      <c r="HM102" s="57"/>
      <c r="HN102" s="57"/>
      <c r="HO102" s="57"/>
      <c r="HP102" s="57"/>
      <c r="HQ102" s="57"/>
      <c r="HR102" s="57"/>
      <c r="HS102" s="57"/>
      <c r="HT102" s="57"/>
      <c r="HU102" s="57"/>
      <c r="HV102" s="57"/>
      <c r="HW102" s="57"/>
      <c r="HX102" s="57"/>
      <c r="HY102" s="57"/>
      <c r="HZ102" s="57"/>
      <c r="IA102" s="57"/>
      <c r="IB102" s="57"/>
      <c r="IC102" s="57"/>
      <c r="ID102" s="57"/>
      <c r="IE102" s="57"/>
      <c r="IF102" s="57"/>
      <c r="IG102" s="57"/>
      <c r="IH102" s="57"/>
      <c r="II102" s="57"/>
      <c r="IJ102" s="57"/>
      <c r="IK102" s="57"/>
      <c r="IL102" s="57"/>
      <c r="IM102" s="57"/>
      <c r="IN102" s="57"/>
    </row>
    <row r="103" spans="1:248" s="9" customFormat="1">
      <c r="A103" s="93" t="s">
        <v>137</v>
      </c>
      <c r="B103" s="91">
        <v>95</v>
      </c>
      <c r="C103" s="96" t="s">
        <v>248</v>
      </c>
      <c r="D103" s="94">
        <v>48</v>
      </c>
      <c r="E103" s="149" t="s">
        <v>317</v>
      </c>
      <c r="F103" s="103">
        <v>1</v>
      </c>
      <c r="G103" s="94">
        <v>49</v>
      </c>
      <c r="H103" s="151" t="s">
        <v>320</v>
      </c>
      <c r="I103" s="95" t="s">
        <v>353</v>
      </c>
      <c r="J103" s="95">
        <f t="shared" si="1"/>
        <v>1</v>
      </c>
      <c r="K103" s="143">
        <v>1500</v>
      </c>
      <c r="L103" s="143">
        <v>18000</v>
      </c>
      <c r="M103" s="104">
        <f t="shared" si="2"/>
        <v>16500</v>
      </c>
      <c r="N103" s="92" t="s">
        <v>338</v>
      </c>
      <c r="O103" s="92">
        <v>32631</v>
      </c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  <c r="BR103" s="57"/>
      <c r="BS103" s="57"/>
      <c r="BT103" s="57"/>
      <c r="BU103" s="57"/>
      <c r="BV103" s="57"/>
      <c r="BW103" s="57"/>
      <c r="BX103" s="57"/>
      <c r="BY103" s="57"/>
      <c r="BZ103" s="57"/>
      <c r="CA103" s="57"/>
      <c r="CB103" s="57"/>
      <c r="CC103" s="57"/>
      <c r="CD103" s="57"/>
      <c r="CE103" s="57"/>
      <c r="CF103" s="57"/>
      <c r="CG103" s="57"/>
      <c r="CH103" s="57"/>
      <c r="CI103" s="57"/>
      <c r="CJ103" s="57"/>
      <c r="CK103" s="57"/>
      <c r="CL103" s="57"/>
      <c r="CM103" s="57"/>
      <c r="CN103" s="57"/>
      <c r="CO103" s="57"/>
      <c r="CP103" s="57"/>
      <c r="CQ103" s="57"/>
      <c r="CR103" s="57"/>
      <c r="CS103" s="57"/>
      <c r="CT103" s="57"/>
      <c r="CU103" s="57"/>
      <c r="CV103" s="57"/>
      <c r="CW103" s="57"/>
      <c r="CX103" s="57"/>
      <c r="CY103" s="57"/>
      <c r="CZ103" s="57"/>
      <c r="DA103" s="57"/>
      <c r="DB103" s="57"/>
      <c r="DC103" s="57"/>
      <c r="DD103" s="57"/>
      <c r="DE103" s="57"/>
      <c r="DF103" s="57"/>
      <c r="DG103" s="57"/>
      <c r="DH103" s="57"/>
      <c r="DI103" s="57"/>
      <c r="DJ103" s="57"/>
      <c r="DK103" s="57"/>
      <c r="DL103" s="57"/>
      <c r="DM103" s="57"/>
      <c r="DN103" s="57"/>
      <c r="DO103" s="57"/>
      <c r="DP103" s="57"/>
      <c r="DQ103" s="57"/>
      <c r="DR103" s="57"/>
      <c r="DS103" s="57"/>
      <c r="DT103" s="57"/>
      <c r="DU103" s="57"/>
      <c r="DV103" s="57"/>
      <c r="DW103" s="57"/>
      <c r="DX103" s="57"/>
      <c r="DY103" s="57"/>
      <c r="DZ103" s="57"/>
      <c r="EA103" s="57"/>
      <c r="EB103" s="57"/>
      <c r="EC103" s="57"/>
      <c r="ED103" s="57"/>
      <c r="EE103" s="57"/>
      <c r="EF103" s="57"/>
      <c r="EG103" s="57"/>
      <c r="EH103" s="57"/>
      <c r="EI103" s="57"/>
      <c r="EJ103" s="57"/>
      <c r="EK103" s="57"/>
      <c r="EL103" s="57"/>
      <c r="EM103" s="57"/>
      <c r="EN103" s="57"/>
      <c r="EO103" s="57"/>
      <c r="EP103" s="57"/>
      <c r="EQ103" s="57"/>
      <c r="ER103" s="57"/>
      <c r="ES103" s="57"/>
      <c r="ET103" s="57"/>
      <c r="EU103" s="57"/>
      <c r="EV103" s="57"/>
      <c r="EW103" s="57"/>
      <c r="EX103" s="57"/>
      <c r="EY103" s="57"/>
      <c r="EZ103" s="57"/>
      <c r="FA103" s="57"/>
      <c r="FB103" s="57"/>
      <c r="FC103" s="57"/>
      <c r="FD103" s="57"/>
      <c r="FE103" s="57"/>
      <c r="FF103" s="57"/>
      <c r="FG103" s="57"/>
      <c r="FH103" s="57"/>
      <c r="FI103" s="57"/>
      <c r="FJ103" s="57"/>
      <c r="FK103" s="57"/>
      <c r="FL103" s="57"/>
      <c r="FM103" s="57"/>
      <c r="FN103" s="57"/>
      <c r="FO103" s="57"/>
      <c r="FP103" s="57"/>
      <c r="FQ103" s="57"/>
      <c r="FR103" s="57"/>
      <c r="FS103" s="57"/>
      <c r="FT103" s="57"/>
      <c r="FU103" s="57"/>
      <c r="FV103" s="57"/>
      <c r="FW103" s="57"/>
      <c r="FX103" s="57"/>
      <c r="FY103" s="57"/>
      <c r="FZ103" s="57"/>
      <c r="GA103" s="57"/>
      <c r="GB103" s="57"/>
      <c r="GC103" s="57"/>
      <c r="GD103" s="57"/>
      <c r="GE103" s="57"/>
      <c r="GF103" s="57"/>
      <c r="GG103" s="57"/>
      <c r="GH103" s="57"/>
      <c r="GI103" s="57"/>
      <c r="GJ103" s="57"/>
      <c r="GK103" s="57"/>
      <c r="GL103" s="57"/>
      <c r="GM103" s="57"/>
      <c r="GN103" s="57"/>
      <c r="GO103" s="57"/>
      <c r="GP103" s="57"/>
      <c r="GQ103" s="57"/>
      <c r="GR103" s="57"/>
      <c r="GS103" s="57"/>
      <c r="GT103" s="57"/>
      <c r="GU103" s="57"/>
      <c r="GV103" s="57"/>
      <c r="GW103" s="57"/>
      <c r="GX103" s="57"/>
      <c r="GY103" s="57"/>
      <c r="GZ103" s="57"/>
      <c r="HA103" s="57"/>
      <c r="HB103" s="57"/>
      <c r="HC103" s="57"/>
      <c r="HD103" s="57"/>
      <c r="HE103" s="57"/>
      <c r="HF103" s="57"/>
      <c r="HG103" s="57"/>
      <c r="HH103" s="57"/>
      <c r="HI103" s="57"/>
      <c r="HJ103" s="57"/>
      <c r="HK103" s="57"/>
      <c r="HL103" s="57"/>
      <c r="HM103" s="57"/>
      <c r="HN103" s="57"/>
      <c r="HO103" s="57"/>
      <c r="HP103" s="57"/>
      <c r="HQ103" s="57"/>
      <c r="HR103" s="57"/>
      <c r="HS103" s="57"/>
      <c r="HT103" s="57"/>
      <c r="HU103" s="57"/>
      <c r="HV103" s="57"/>
      <c r="HW103" s="57"/>
      <c r="HX103" s="57"/>
      <c r="HY103" s="57"/>
      <c r="HZ103" s="57"/>
      <c r="IA103" s="57"/>
      <c r="IB103" s="57"/>
      <c r="IC103" s="57"/>
      <c r="ID103" s="57"/>
      <c r="IE103" s="57"/>
      <c r="IF103" s="57"/>
      <c r="IG103" s="57"/>
      <c r="IH103" s="57"/>
      <c r="II103" s="57"/>
      <c r="IJ103" s="57"/>
      <c r="IK103" s="57"/>
      <c r="IL103" s="57"/>
      <c r="IM103" s="57"/>
      <c r="IN103" s="57"/>
    </row>
    <row r="104" spans="1:248" s="9" customFormat="1">
      <c r="A104" s="93" t="s">
        <v>138</v>
      </c>
      <c r="B104" s="91">
        <v>96</v>
      </c>
      <c r="C104" s="96" t="s">
        <v>249</v>
      </c>
      <c r="D104" s="94">
        <v>48</v>
      </c>
      <c r="E104" s="149" t="s">
        <v>317</v>
      </c>
      <c r="F104" s="103">
        <v>1</v>
      </c>
      <c r="G104" s="94">
        <v>50</v>
      </c>
      <c r="H104" s="151" t="s">
        <v>320</v>
      </c>
      <c r="I104" s="95" t="s">
        <v>353</v>
      </c>
      <c r="J104" s="95">
        <f t="shared" si="1"/>
        <v>2</v>
      </c>
      <c r="K104" s="143">
        <v>2000</v>
      </c>
      <c r="L104" s="143">
        <v>19000</v>
      </c>
      <c r="M104" s="104">
        <f t="shared" si="2"/>
        <v>17000</v>
      </c>
      <c r="N104" s="92" t="s">
        <v>338</v>
      </c>
      <c r="O104" s="92">
        <v>32631</v>
      </c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  <c r="CU104" s="57"/>
      <c r="CV104" s="57"/>
      <c r="CW104" s="57"/>
      <c r="CX104" s="57"/>
      <c r="CY104" s="57"/>
      <c r="CZ104" s="57"/>
      <c r="DA104" s="57"/>
      <c r="DB104" s="57"/>
      <c r="DC104" s="57"/>
      <c r="DD104" s="57"/>
      <c r="DE104" s="57"/>
      <c r="DF104" s="57"/>
      <c r="DG104" s="57"/>
      <c r="DH104" s="57"/>
      <c r="DI104" s="57"/>
      <c r="DJ104" s="57"/>
      <c r="DK104" s="57"/>
      <c r="DL104" s="57"/>
      <c r="DM104" s="57"/>
      <c r="DN104" s="57"/>
      <c r="DO104" s="57"/>
      <c r="DP104" s="57"/>
      <c r="DQ104" s="57"/>
      <c r="DR104" s="57"/>
      <c r="DS104" s="57"/>
      <c r="DT104" s="57"/>
      <c r="DU104" s="57"/>
      <c r="DV104" s="57"/>
      <c r="DW104" s="57"/>
      <c r="DX104" s="57"/>
      <c r="DY104" s="57"/>
      <c r="DZ104" s="57"/>
      <c r="EA104" s="57"/>
      <c r="EB104" s="57"/>
      <c r="EC104" s="57"/>
      <c r="ED104" s="57"/>
      <c r="EE104" s="57"/>
      <c r="EF104" s="57"/>
      <c r="EG104" s="57"/>
      <c r="EH104" s="57"/>
      <c r="EI104" s="57"/>
      <c r="EJ104" s="57"/>
      <c r="EK104" s="57"/>
      <c r="EL104" s="57"/>
      <c r="EM104" s="57"/>
      <c r="EN104" s="57"/>
      <c r="EO104" s="57"/>
      <c r="EP104" s="57"/>
      <c r="EQ104" s="57"/>
      <c r="ER104" s="57"/>
      <c r="ES104" s="57"/>
      <c r="ET104" s="57"/>
      <c r="EU104" s="57"/>
      <c r="EV104" s="57"/>
      <c r="EW104" s="57"/>
      <c r="EX104" s="57"/>
      <c r="EY104" s="57"/>
      <c r="EZ104" s="57"/>
      <c r="FA104" s="57"/>
      <c r="FB104" s="57"/>
      <c r="FC104" s="57"/>
      <c r="FD104" s="57"/>
      <c r="FE104" s="57"/>
      <c r="FF104" s="57"/>
      <c r="FG104" s="57"/>
      <c r="FH104" s="57"/>
      <c r="FI104" s="57"/>
      <c r="FJ104" s="57"/>
      <c r="FK104" s="57"/>
      <c r="FL104" s="57"/>
      <c r="FM104" s="57"/>
      <c r="FN104" s="57"/>
      <c r="FO104" s="57"/>
      <c r="FP104" s="57"/>
      <c r="FQ104" s="57"/>
      <c r="FR104" s="57"/>
      <c r="FS104" s="57"/>
      <c r="FT104" s="57"/>
      <c r="FU104" s="57"/>
      <c r="FV104" s="57"/>
      <c r="FW104" s="57"/>
      <c r="FX104" s="57"/>
      <c r="FY104" s="57"/>
      <c r="FZ104" s="57"/>
      <c r="GA104" s="57"/>
      <c r="GB104" s="57"/>
      <c r="GC104" s="57"/>
      <c r="GD104" s="57"/>
      <c r="GE104" s="57"/>
      <c r="GF104" s="57"/>
      <c r="GG104" s="57"/>
      <c r="GH104" s="57"/>
      <c r="GI104" s="57"/>
      <c r="GJ104" s="57"/>
      <c r="GK104" s="57"/>
      <c r="GL104" s="57"/>
      <c r="GM104" s="57"/>
      <c r="GN104" s="57"/>
      <c r="GO104" s="57"/>
      <c r="GP104" s="57"/>
      <c r="GQ104" s="57"/>
      <c r="GR104" s="57"/>
      <c r="GS104" s="57"/>
      <c r="GT104" s="57"/>
      <c r="GU104" s="57"/>
      <c r="GV104" s="57"/>
      <c r="GW104" s="57"/>
      <c r="GX104" s="57"/>
      <c r="GY104" s="57"/>
      <c r="GZ104" s="57"/>
      <c r="HA104" s="57"/>
      <c r="HB104" s="57"/>
      <c r="HC104" s="57"/>
      <c r="HD104" s="57"/>
      <c r="HE104" s="57"/>
      <c r="HF104" s="57"/>
      <c r="HG104" s="57"/>
      <c r="HH104" s="57"/>
      <c r="HI104" s="57"/>
      <c r="HJ104" s="57"/>
      <c r="HK104" s="57"/>
      <c r="HL104" s="57"/>
      <c r="HM104" s="57"/>
      <c r="HN104" s="57"/>
      <c r="HO104" s="57"/>
      <c r="HP104" s="57"/>
      <c r="HQ104" s="57"/>
      <c r="HR104" s="57"/>
      <c r="HS104" s="57"/>
      <c r="HT104" s="57"/>
      <c r="HU104" s="57"/>
      <c r="HV104" s="57"/>
      <c r="HW104" s="57"/>
      <c r="HX104" s="57"/>
      <c r="HY104" s="57"/>
      <c r="HZ104" s="57"/>
      <c r="IA104" s="57"/>
      <c r="IB104" s="57"/>
      <c r="IC104" s="57"/>
      <c r="ID104" s="57"/>
      <c r="IE104" s="57"/>
      <c r="IF104" s="57"/>
      <c r="IG104" s="57"/>
      <c r="IH104" s="57"/>
      <c r="II104" s="57"/>
      <c r="IJ104" s="57"/>
      <c r="IK104" s="57"/>
      <c r="IL104" s="57"/>
      <c r="IM104" s="57"/>
      <c r="IN104" s="57"/>
    </row>
    <row r="105" spans="1:248" s="9" customFormat="1">
      <c r="A105" s="93" t="s">
        <v>139</v>
      </c>
      <c r="B105" s="91">
        <v>97</v>
      </c>
      <c r="C105" s="96" t="s">
        <v>250</v>
      </c>
      <c r="D105" s="94">
        <v>43</v>
      </c>
      <c r="E105" s="149" t="s">
        <v>317</v>
      </c>
      <c r="F105" s="103">
        <v>1</v>
      </c>
      <c r="G105" s="94">
        <v>46</v>
      </c>
      <c r="H105" s="151" t="s">
        <v>320</v>
      </c>
      <c r="I105" s="95" t="s">
        <v>353</v>
      </c>
      <c r="J105" s="95">
        <f t="shared" si="1"/>
        <v>3</v>
      </c>
      <c r="K105" s="143">
        <v>1500</v>
      </c>
      <c r="L105" s="143">
        <v>19500</v>
      </c>
      <c r="M105" s="104">
        <f t="shared" si="2"/>
        <v>18000</v>
      </c>
      <c r="N105" s="92" t="s">
        <v>338</v>
      </c>
      <c r="O105" s="92">
        <v>32631</v>
      </c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57"/>
      <c r="CE105" s="57"/>
      <c r="CF105" s="57"/>
      <c r="CG105" s="57"/>
      <c r="CH105" s="57"/>
      <c r="CI105" s="57"/>
      <c r="CJ105" s="57"/>
      <c r="CK105" s="57"/>
      <c r="CL105" s="57"/>
      <c r="CM105" s="57"/>
      <c r="CN105" s="57"/>
      <c r="CO105" s="57"/>
      <c r="CP105" s="57"/>
      <c r="CQ105" s="57"/>
      <c r="CR105" s="57"/>
      <c r="CS105" s="57"/>
      <c r="CT105" s="57"/>
      <c r="CU105" s="57"/>
      <c r="CV105" s="57"/>
      <c r="CW105" s="57"/>
      <c r="CX105" s="57"/>
      <c r="CY105" s="57"/>
      <c r="CZ105" s="57"/>
      <c r="DA105" s="57"/>
      <c r="DB105" s="57"/>
      <c r="DC105" s="57"/>
      <c r="DD105" s="57"/>
      <c r="DE105" s="57"/>
      <c r="DF105" s="57"/>
      <c r="DG105" s="57"/>
      <c r="DH105" s="57"/>
      <c r="DI105" s="57"/>
      <c r="DJ105" s="57"/>
      <c r="DK105" s="57"/>
      <c r="DL105" s="57"/>
      <c r="DM105" s="57"/>
      <c r="DN105" s="57"/>
      <c r="DO105" s="57"/>
      <c r="DP105" s="57"/>
      <c r="DQ105" s="57"/>
      <c r="DR105" s="57"/>
      <c r="DS105" s="57"/>
      <c r="DT105" s="57"/>
      <c r="DU105" s="57"/>
      <c r="DV105" s="57"/>
      <c r="DW105" s="57"/>
      <c r="DX105" s="57"/>
      <c r="DY105" s="57"/>
      <c r="DZ105" s="57"/>
      <c r="EA105" s="57"/>
      <c r="EB105" s="57"/>
      <c r="EC105" s="57"/>
      <c r="ED105" s="57"/>
      <c r="EE105" s="57"/>
      <c r="EF105" s="57"/>
      <c r="EG105" s="57"/>
      <c r="EH105" s="57"/>
      <c r="EI105" s="57"/>
      <c r="EJ105" s="57"/>
      <c r="EK105" s="57"/>
      <c r="EL105" s="57"/>
      <c r="EM105" s="57"/>
      <c r="EN105" s="57"/>
      <c r="EO105" s="57"/>
      <c r="EP105" s="57"/>
      <c r="EQ105" s="57"/>
      <c r="ER105" s="57"/>
      <c r="ES105" s="57"/>
      <c r="ET105" s="57"/>
      <c r="EU105" s="57"/>
      <c r="EV105" s="57"/>
      <c r="EW105" s="57"/>
      <c r="EX105" s="57"/>
      <c r="EY105" s="57"/>
      <c r="EZ105" s="57"/>
      <c r="FA105" s="57"/>
      <c r="FB105" s="57"/>
      <c r="FC105" s="57"/>
      <c r="FD105" s="57"/>
      <c r="FE105" s="57"/>
      <c r="FF105" s="57"/>
      <c r="FG105" s="57"/>
      <c r="FH105" s="57"/>
      <c r="FI105" s="57"/>
      <c r="FJ105" s="57"/>
      <c r="FK105" s="57"/>
      <c r="FL105" s="57"/>
      <c r="FM105" s="57"/>
      <c r="FN105" s="57"/>
      <c r="FO105" s="57"/>
      <c r="FP105" s="57"/>
      <c r="FQ105" s="57"/>
      <c r="FR105" s="57"/>
      <c r="FS105" s="57"/>
      <c r="FT105" s="57"/>
      <c r="FU105" s="57"/>
      <c r="FV105" s="57"/>
      <c r="FW105" s="57"/>
      <c r="FX105" s="57"/>
      <c r="FY105" s="57"/>
      <c r="FZ105" s="57"/>
      <c r="GA105" s="57"/>
      <c r="GB105" s="57"/>
      <c r="GC105" s="57"/>
      <c r="GD105" s="57"/>
      <c r="GE105" s="57"/>
      <c r="GF105" s="57"/>
      <c r="GG105" s="57"/>
      <c r="GH105" s="57"/>
      <c r="GI105" s="57"/>
      <c r="GJ105" s="57"/>
      <c r="GK105" s="57"/>
      <c r="GL105" s="57"/>
      <c r="GM105" s="57"/>
      <c r="GN105" s="57"/>
      <c r="GO105" s="57"/>
      <c r="GP105" s="57"/>
      <c r="GQ105" s="57"/>
      <c r="GR105" s="57"/>
      <c r="GS105" s="57"/>
      <c r="GT105" s="57"/>
      <c r="GU105" s="57"/>
      <c r="GV105" s="57"/>
      <c r="GW105" s="57"/>
      <c r="GX105" s="57"/>
      <c r="GY105" s="57"/>
      <c r="GZ105" s="57"/>
      <c r="HA105" s="57"/>
      <c r="HB105" s="57"/>
      <c r="HC105" s="57"/>
      <c r="HD105" s="57"/>
      <c r="HE105" s="57"/>
      <c r="HF105" s="57"/>
      <c r="HG105" s="57"/>
      <c r="HH105" s="57"/>
      <c r="HI105" s="57"/>
      <c r="HJ105" s="57"/>
      <c r="HK105" s="57"/>
      <c r="HL105" s="57"/>
      <c r="HM105" s="57"/>
      <c r="HN105" s="57"/>
      <c r="HO105" s="57"/>
      <c r="HP105" s="57"/>
      <c r="HQ105" s="57"/>
      <c r="HR105" s="57"/>
      <c r="HS105" s="57"/>
      <c r="HT105" s="57"/>
      <c r="HU105" s="57"/>
      <c r="HV105" s="57"/>
      <c r="HW105" s="57"/>
      <c r="HX105" s="57"/>
      <c r="HY105" s="57"/>
      <c r="HZ105" s="57"/>
      <c r="IA105" s="57"/>
      <c r="IB105" s="57"/>
      <c r="IC105" s="57"/>
      <c r="ID105" s="57"/>
      <c r="IE105" s="57"/>
      <c r="IF105" s="57"/>
      <c r="IG105" s="57"/>
      <c r="IH105" s="57"/>
      <c r="II105" s="57"/>
      <c r="IJ105" s="57"/>
      <c r="IK105" s="57"/>
      <c r="IL105" s="57"/>
      <c r="IM105" s="57"/>
      <c r="IN105" s="57"/>
    </row>
    <row r="106" spans="1:248" s="9" customFormat="1">
      <c r="A106" s="93" t="s">
        <v>140</v>
      </c>
      <c r="B106" s="91">
        <v>98</v>
      </c>
      <c r="C106" s="96" t="s">
        <v>251</v>
      </c>
      <c r="D106" s="94">
        <v>47</v>
      </c>
      <c r="E106" s="149" t="s">
        <v>317</v>
      </c>
      <c r="F106" s="103">
        <v>1</v>
      </c>
      <c r="G106" s="94">
        <v>49</v>
      </c>
      <c r="H106" s="151" t="s">
        <v>320</v>
      </c>
      <c r="I106" s="95" t="s">
        <v>353</v>
      </c>
      <c r="J106" s="95">
        <f t="shared" si="1"/>
        <v>2</v>
      </c>
      <c r="K106" s="143">
        <v>1000</v>
      </c>
      <c r="L106" s="143">
        <v>20000</v>
      </c>
      <c r="M106" s="104">
        <f t="shared" si="2"/>
        <v>19000</v>
      </c>
      <c r="N106" s="92" t="s">
        <v>338</v>
      </c>
      <c r="O106" s="92">
        <v>32631</v>
      </c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57"/>
      <c r="BZ106" s="57"/>
      <c r="CA106" s="57"/>
      <c r="CB106" s="57"/>
      <c r="CC106" s="57"/>
      <c r="CD106" s="57"/>
      <c r="CE106" s="57"/>
      <c r="CF106" s="57"/>
      <c r="CG106" s="57"/>
      <c r="CH106" s="57"/>
      <c r="CI106" s="57"/>
      <c r="CJ106" s="57"/>
      <c r="CK106" s="57"/>
      <c r="CL106" s="57"/>
      <c r="CM106" s="57"/>
      <c r="CN106" s="57"/>
      <c r="CO106" s="57"/>
      <c r="CP106" s="57"/>
      <c r="CQ106" s="57"/>
      <c r="CR106" s="57"/>
      <c r="CS106" s="57"/>
      <c r="CT106" s="57"/>
      <c r="CU106" s="57"/>
      <c r="CV106" s="57"/>
      <c r="CW106" s="57"/>
      <c r="CX106" s="57"/>
      <c r="CY106" s="57"/>
      <c r="CZ106" s="57"/>
      <c r="DA106" s="57"/>
      <c r="DB106" s="57"/>
      <c r="DC106" s="57"/>
      <c r="DD106" s="57"/>
      <c r="DE106" s="57"/>
      <c r="DF106" s="57"/>
      <c r="DG106" s="57"/>
      <c r="DH106" s="57"/>
      <c r="DI106" s="57"/>
      <c r="DJ106" s="57"/>
      <c r="DK106" s="57"/>
      <c r="DL106" s="57"/>
      <c r="DM106" s="57"/>
      <c r="DN106" s="57"/>
      <c r="DO106" s="57"/>
      <c r="DP106" s="57"/>
      <c r="DQ106" s="57"/>
      <c r="DR106" s="57"/>
      <c r="DS106" s="57"/>
      <c r="DT106" s="57"/>
      <c r="DU106" s="57"/>
      <c r="DV106" s="57"/>
      <c r="DW106" s="57"/>
      <c r="DX106" s="57"/>
      <c r="DY106" s="57"/>
      <c r="DZ106" s="57"/>
      <c r="EA106" s="57"/>
      <c r="EB106" s="57"/>
      <c r="EC106" s="57"/>
      <c r="ED106" s="57"/>
      <c r="EE106" s="57"/>
      <c r="EF106" s="57"/>
      <c r="EG106" s="57"/>
      <c r="EH106" s="57"/>
      <c r="EI106" s="57"/>
      <c r="EJ106" s="57"/>
      <c r="EK106" s="57"/>
      <c r="EL106" s="57"/>
      <c r="EM106" s="57"/>
      <c r="EN106" s="57"/>
      <c r="EO106" s="57"/>
      <c r="EP106" s="57"/>
      <c r="EQ106" s="57"/>
      <c r="ER106" s="57"/>
      <c r="ES106" s="57"/>
      <c r="ET106" s="57"/>
      <c r="EU106" s="57"/>
      <c r="EV106" s="57"/>
      <c r="EW106" s="57"/>
      <c r="EX106" s="57"/>
      <c r="EY106" s="57"/>
      <c r="EZ106" s="57"/>
      <c r="FA106" s="57"/>
      <c r="FB106" s="57"/>
      <c r="FC106" s="57"/>
      <c r="FD106" s="57"/>
      <c r="FE106" s="57"/>
      <c r="FF106" s="57"/>
      <c r="FG106" s="57"/>
      <c r="FH106" s="57"/>
      <c r="FI106" s="57"/>
      <c r="FJ106" s="57"/>
      <c r="FK106" s="57"/>
      <c r="FL106" s="57"/>
      <c r="FM106" s="57"/>
      <c r="FN106" s="57"/>
      <c r="FO106" s="57"/>
      <c r="FP106" s="57"/>
      <c r="FQ106" s="57"/>
      <c r="FR106" s="57"/>
      <c r="FS106" s="57"/>
      <c r="FT106" s="57"/>
      <c r="FU106" s="57"/>
      <c r="FV106" s="57"/>
      <c r="FW106" s="57"/>
      <c r="FX106" s="57"/>
      <c r="FY106" s="57"/>
      <c r="FZ106" s="57"/>
      <c r="GA106" s="57"/>
      <c r="GB106" s="57"/>
      <c r="GC106" s="57"/>
      <c r="GD106" s="57"/>
      <c r="GE106" s="57"/>
      <c r="GF106" s="57"/>
      <c r="GG106" s="57"/>
      <c r="GH106" s="57"/>
      <c r="GI106" s="57"/>
      <c r="GJ106" s="57"/>
      <c r="GK106" s="57"/>
      <c r="GL106" s="57"/>
      <c r="GM106" s="57"/>
      <c r="GN106" s="57"/>
      <c r="GO106" s="57"/>
      <c r="GP106" s="57"/>
      <c r="GQ106" s="57"/>
      <c r="GR106" s="57"/>
      <c r="GS106" s="57"/>
      <c r="GT106" s="57"/>
      <c r="GU106" s="57"/>
      <c r="GV106" s="57"/>
      <c r="GW106" s="57"/>
      <c r="GX106" s="57"/>
      <c r="GY106" s="57"/>
      <c r="GZ106" s="57"/>
      <c r="HA106" s="57"/>
      <c r="HB106" s="57"/>
      <c r="HC106" s="57"/>
      <c r="HD106" s="57"/>
      <c r="HE106" s="57"/>
      <c r="HF106" s="57"/>
      <c r="HG106" s="57"/>
      <c r="HH106" s="57"/>
      <c r="HI106" s="57"/>
      <c r="HJ106" s="57"/>
      <c r="HK106" s="57"/>
      <c r="HL106" s="57"/>
      <c r="HM106" s="57"/>
      <c r="HN106" s="57"/>
      <c r="HO106" s="57"/>
      <c r="HP106" s="57"/>
      <c r="HQ106" s="57"/>
      <c r="HR106" s="57"/>
      <c r="HS106" s="57"/>
      <c r="HT106" s="57"/>
      <c r="HU106" s="57"/>
      <c r="HV106" s="57"/>
      <c r="HW106" s="57"/>
      <c r="HX106" s="57"/>
      <c r="HY106" s="57"/>
      <c r="HZ106" s="57"/>
      <c r="IA106" s="57"/>
      <c r="IB106" s="57"/>
      <c r="IC106" s="57"/>
      <c r="ID106" s="57"/>
      <c r="IE106" s="57"/>
      <c r="IF106" s="57"/>
      <c r="IG106" s="57"/>
      <c r="IH106" s="57"/>
      <c r="II106" s="57"/>
      <c r="IJ106" s="57"/>
      <c r="IK106" s="57"/>
      <c r="IL106" s="57"/>
      <c r="IM106" s="57"/>
      <c r="IN106" s="57"/>
    </row>
    <row r="107" spans="1:248" s="9" customFormat="1">
      <c r="A107" s="93" t="s">
        <v>141</v>
      </c>
      <c r="B107" s="91">
        <v>99</v>
      </c>
      <c r="C107" s="96" t="s">
        <v>252</v>
      </c>
      <c r="D107" s="94">
        <v>30</v>
      </c>
      <c r="E107" s="149" t="s">
        <v>317</v>
      </c>
      <c r="F107" s="103">
        <v>1</v>
      </c>
      <c r="G107" s="94">
        <v>32</v>
      </c>
      <c r="H107" s="151" t="s">
        <v>320</v>
      </c>
      <c r="I107" s="95" t="s">
        <v>353</v>
      </c>
      <c r="J107" s="95">
        <f t="shared" si="1"/>
        <v>2</v>
      </c>
      <c r="K107" s="143">
        <v>1000</v>
      </c>
      <c r="L107" s="143">
        <v>15000</v>
      </c>
      <c r="M107" s="104">
        <f t="shared" si="2"/>
        <v>14000</v>
      </c>
      <c r="N107" s="92" t="s">
        <v>338</v>
      </c>
      <c r="O107" s="92">
        <v>32631</v>
      </c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57"/>
      <c r="BT107" s="57"/>
      <c r="BU107" s="57"/>
      <c r="BV107" s="57"/>
      <c r="BW107" s="57"/>
      <c r="BX107" s="57"/>
      <c r="BY107" s="57"/>
      <c r="BZ107" s="57"/>
      <c r="CA107" s="57"/>
      <c r="CB107" s="57"/>
      <c r="CC107" s="57"/>
      <c r="CD107" s="57"/>
      <c r="CE107" s="57"/>
      <c r="CF107" s="57"/>
      <c r="CG107" s="57"/>
      <c r="CH107" s="57"/>
      <c r="CI107" s="57"/>
      <c r="CJ107" s="57"/>
      <c r="CK107" s="57"/>
      <c r="CL107" s="57"/>
      <c r="CM107" s="57"/>
      <c r="CN107" s="57"/>
      <c r="CO107" s="57"/>
      <c r="CP107" s="57"/>
      <c r="CQ107" s="57"/>
      <c r="CR107" s="57"/>
      <c r="CS107" s="57"/>
      <c r="CT107" s="57"/>
      <c r="CU107" s="57"/>
      <c r="CV107" s="57"/>
      <c r="CW107" s="57"/>
      <c r="CX107" s="57"/>
      <c r="CY107" s="57"/>
      <c r="CZ107" s="57"/>
      <c r="DA107" s="57"/>
      <c r="DB107" s="57"/>
      <c r="DC107" s="57"/>
      <c r="DD107" s="57"/>
      <c r="DE107" s="57"/>
      <c r="DF107" s="57"/>
      <c r="DG107" s="57"/>
      <c r="DH107" s="57"/>
      <c r="DI107" s="57"/>
      <c r="DJ107" s="57"/>
      <c r="DK107" s="57"/>
      <c r="DL107" s="57"/>
      <c r="DM107" s="57"/>
      <c r="DN107" s="57"/>
      <c r="DO107" s="57"/>
      <c r="DP107" s="57"/>
      <c r="DQ107" s="57"/>
      <c r="DR107" s="57"/>
      <c r="DS107" s="57"/>
      <c r="DT107" s="57"/>
      <c r="DU107" s="57"/>
      <c r="DV107" s="57"/>
      <c r="DW107" s="57"/>
      <c r="DX107" s="57"/>
      <c r="DY107" s="57"/>
      <c r="DZ107" s="57"/>
      <c r="EA107" s="57"/>
      <c r="EB107" s="57"/>
      <c r="EC107" s="57"/>
      <c r="ED107" s="57"/>
      <c r="EE107" s="57"/>
      <c r="EF107" s="57"/>
      <c r="EG107" s="57"/>
      <c r="EH107" s="57"/>
      <c r="EI107" s="57"/>
      <c r="EJ107" s="57"/>
      <c r="EK107" s="57"/>
      <c r="EL107" s="57"/>
      <c r="EM107" s="57"/>
      <c r="EN107" s="57"/>
      <c r="EO107" s="57"/>
      <c r="EP107" s="57"/>
      <c r="EQ107" s="57"/>
      <c r="ER107" s="57"/>
      <c r="ES107" s="57"/>
      <c r="ET107" s="57"/>
      <c r="EU107" s="57"/>
      <c r="EV107" s="57"/>
      <c r="EW107" s="57"/>
      <c r="EX107" s="57"/>
      <c r="EY107" s="57"/>
      <c r="EZ107" s="57"/>
      <c r="FA107" s="57"/>
      <c r="FB107" s="57"/>
      <c r="FC107" s="57"/>
      <c r="FD107" s="57"/>
      <c r="FE107" s="57"/>
      <c r="FF107" s="57"/>
      <c r="FG107" s="57"/>
      <c r="FH107" s="57"/>
      <c r="FI107" s="57"/>
      <c r="FJ107" s="57"/>
      <c r="FK107" s="57"/>
      <c r="FL107" s="57"/>
      <c r="FM107" s="57"/>
      <c r="FN107" s="57"/>
      <c r="FO107" s="57"/>
      <c r="FP107" s="57"/>
      <c r="FQ107" s="57"/>
      <c r="FR107" s="57"/>
      <c r="FS107" s="57"/>
      <c r="FT107" s="57"/>
      <c r="FU107" s="57"/>
      <c r="FV107" s="57"/>
      <c r="FW107" s="57"/>
      <c r="FX107" s="57"/>
      <c r="FY107" s="57"/>
      <c r="FZ107" s="57"/>
      <c r="GA107" s="57"/>
      <c r="GB107" s="57"/>
      <c r="GC107" s="57"/>
      <c r="GD107" s="57"/>
      <c r="GE107" s="57"/>
      <c r="GF107" s="57"/>
      <c r="GG107" s="57"/>
      <c r="GH107" s="57"/>
      <c r="GI107" s="57"/>
      <c r="GJ107" s="57"/>
      <c r="GK107" s="57"/>
      <c r="GL107" s="57"/>
      <c r="GM107" s="57"/>
      <c r="GN107" s="57"/>
      <c r="GO107" s="57"/>
      <c r="GP107" s="57"/>
      <c r="GQ107" s="57"/>
      <c r="GR107" s="57"/>
      <c r="GS107" s="57"/>
      <c r="GT107" s="57"/>
      <c r="GU107" s="57"/>
      <c r="GV107" s="57"/>
      <c r="GW107" s="57"/>
      <c r="GX107" s="57"/>
      <c r="GY107" s="57"/>
      <c r="GZ107" s="57"/>
      <c r="HA107" s="57"/>
      <c r="HB107" s="57"/>
      <c r="HC107" s="57"/>
      <c r="HD107" s="57"/>
      <c r="HE107" s="57"/>
      <c r="HF107" s="57"/>
      <c r="HG107" s="57"/>
      <c r="HH107" s="57"/>
      <c r="HI107" s="57"/>
      <c r="HJ107" s="57"/>
      <c r="HK107" s="57"/>
      <c r="HL107" s="57"/>
      <c r="HM107" s="57"/>
      <c r="HN107" s="57"/>
      <c r="HO107" s="57"/>
      <c r="HP107" s="57"/>
      <c r="HQ107" s="57"/>
      <c r="HR107" s="57"/>
      <c r="HS107" s="57"/>
      <c r="HT107" s="57"/>
      <c r="HU107" s="57"/>
      <c r="HV107" s="57"/>
      <c r="HW107" s="57"/>
      <c r="HX107" s="57"/>
      <c r="HY107" s="57"/>
      <c r="HZ107" s="57"/>
      <c r="IA107" s="57"/>
      <c r="IB107" s="57"/>
      <c r="IC107" s="57"/>
      <c r="ID107" s="57"/>
      <c r="IE107" s="57"/>
      <c r="IF107" s="57"/>
      <c r="IG107" s="57"/>
      <c r="IH107" s="57"/>
      <c r="II107" s="57"/>
      <c r="IJ107" s="57"/>
      <c r="IK107" s="57"/>
      <c r="IL107" s="57"/>
      <c r="IM107" s="57"/>
      <c r="IN107" s="57"/>
    </row>
    <row r="108" spans="1:248" s="9" customFormat="1">
      <c r="A108" s="93" t="s">
        <v>142</v>
      </c>
      <c r="B108" s="91">
        <v>100</v>
      </c>
      <c r="C108" s="96" t="s">
        <v>253</v>
      </c>
      <c r="D108" s="94">
        <v>43</v>
      </c>
      <c r="E108" s="149" t="s">
        <v>317</v>
      </c>
      <c r="F108" s="103">
        <v>1</v>
      </c>
      <c r="G108" s="94">
        <v>45</v>
      </c>
      <c r="H108" s="151" t="s">
        <v>320</v>
      </c>
      <c r="I108" s="95" t="s">
        <v>353</v>
      </c>
      <c r="J108" s="95">
        <f t="shared" si="1"/>
        <v>2</v>
      </c>
      <c r="K108" s="143">
        <v>1000</v>
      </c>
      <c r="L108" s="143">
        <v>20000</v>
      </c>
      <c r="M108" s="104">
        <f t="shared" si="2"/>
        <v>19000</v>
      </c>
      <c r="N108" s="92" t="s">
        <v>338</v>
      </c>
      <c r="O108" s="92">
        <v>32631</v>
      </c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57"/>
      <c r="BT108" s="57"/>
      <c r="BU108" s="57"/>
      <c r="BV108" s="57"/>
      <c r="BW108" s="57"/>
      <c r="BX108" s="57"/>
      <c r="BY108" s="57"/>
      <c r="BZ108" s="57"/>
      <c r="CA108" s="57"/>
      <c r="CB108" s="57"/>
      <c r="CC108" s="57"/>
      <c r="CD108" s="57"/>
      <c r="CE108" s="57"/>
      <c r="CF108" s="57"/>
      <c r="CG108" s="57"/>
      <c r="CH108" s="57"/>
      <c r="CI108" s="57"/>
      <c r="CJ108" s="57"/>
      <c r="CK108" s="57"/>
      <c r="CL108" s="57"/>
      <c r="CM108" s="57"/>
      <c r="CN108" s="57"/>
      <c r="CO108" s="57"/>
      <c r="CP108" s="57"/>
      <c r="CQ108" s="57"/>
      <c r="CR108" s="57"/>
      <c r="CS108" s="57"/>
      <c r="CT108" s="57"/>
      <c r="CU108" s="57"/>
      <c r="CV108" s="57"/>
      <c r="CW108" s="57"/>
      <c r="CX108" s="57"/>
      <c r="CY108" s="57"/>
      <c r="CZ108" s="57"/>
      <c r="DA108" s="57"/>
      <c r="DB108" s="57"/>
      <c r="DC108" s="57"/>
      <c r="DD108" s="57"/>
      <c r="DE108" s="57"/>
      <c r="DF108" s="57"/>
      <c r="DG108" s="57"/>
      <c r="DH108" s="57"/>
      <c r="DI108" s="57"/>
      <c r="DJ108" s="57"/>
      <c r="DK108" s="57"/>
      <c r="DL108" s="57"/>
      <c r="DM108" s="57"/>
      <c r="DN108" s="57"/>
      <c r="DO108" s="57"/>
      <c r="DP108" s="57"/>
      <c r="DQ108" s="57"/>
      <c r="DR108" s="57"/>
      <c r="DS108" s="57"/>
      <c r="DT108" s="57"/>
      <c r="DU108" s="57"/>
      <c r="DV108" s="57"/>
      <c r="DW108" s="57"/>
      <c r="DX108" s="57"/>
      <c r="DY108" s="57"/>
      <c r="DZ108" s="57"/>
      <c r="EA108" s="57"/>
      <c r="EB108" s="57"/>
      <c r="EC108" s="57"/>
      <c r="ED108" s="57"/>
      <c r="EE108" s="57"/>
      <c r="EF108" s="57"/>
      <c r="EG108" s="57"/>
      <c r="EH108" s="57"/>
      <c r="EI108" s="57"/>
      <c r="EJ108" s="57"/>
      <c r="EK108" s="57"/>
      <c r="EL108" s="57"/>
      <c r="EM108" s="57"/>
      <c r="EN108" s="57"/>
      <c r="EO108" s="57"/>
      <c r="EP108" s="57"/>
      <c r="EQ108" s="57"/>
      <c r="ER108" s="57"/>
      <c r="ES108" s="57"/>
      <c r="ET108" s="57"/>
      <c r="EU108" s="57"/>
      <c r="EV108" s="57"/>
      <c r="EW108" s="57"/>
      <c r="EX108" s="57"/>
      <c r="EY108" s="57"/>
      <c r="EZ108" s="57"/>
      <c r="FA108" s="57"/>
      <c r="FB108" s="57"/>
      <c r="FC108" s="57"/>
      <c r="FD108" s="57"/>
      <c r="FE108" s="57"/>
      <c r="FF108" s="57"/>
      <c r="FG108" s="57"/>
      <c r="FH108" s="57"/>
      <c r="FI108" s="57"/>
      <c r="FJ108" s="57"/>
      <c r="FK108" s="57"/>
      <c r="FL108" s="57"/>
      <c r="FM108" s="57"/>
      <c r="FN108" s="57"/>
      <c r="FO108" s="57"/>
      <c r="FP108" s="57"/>
      <c r="FQ108" s="57"/>
      <c r="FR108" s="57"/>
      <c r="FS108" s="57"/>
      <c r="FT108" s="57"/>
      <c r="FU108" s="57"/>
      <c r="FV108" s="57"/>
      <c r="FW108" s="57"/>
      <c r="FX108" s="57"/>
      <c r="FY108" s="57"/>
      <c r="FZ108" s="57"/>
      <c r="GA108" s="57"/>
      <c r="GB108" s="57"/>
      <c r="GC108" s="57"/>
      <c r="GD108" s="57"/>
      <c r="GE108" s="57"/>
      <c r="GF108" s="57"/>
      <c r="GG108" s="57"/>
      <c r="GH108" s="57"/>
      <c r="GI108" s="57"/>
      <c r="GJ108" s="57"/>
      <c r="GK108" s="57"/>
      <c r="GL108" s="57"/>
      <c r="GM108" s="57"/>
      <c r="GN108" s="57"/>
      <c r="GO108" s="57"/>
      <c r="GP108" s="57"/>
      <c r="GQ108" s="57"/>
      <c r="GR108" s="57"/>
      <c r="GS108" s="57"/>
      <c r="GT108" s="57"/>
      <c r="GU108" s="57"/>
      <c r="GV108" s="57"/>
      <c r="GW108" s="57"/>
      <c r="GX108" s="57"/>
      <c r="GY108" s="57"/>
      <c r="GZ108" s="57"/>
      <c r="HA108" s="57"/>
      <c r="HB108" s="57"/>
      <c r="HC108" s="57"/>
      <c r="HD108" s="57"/>
      <c r="HE108" s="57"/>
      <c r="HF108" s="57"/>
      <c r="HG108" s="57"/>
      <c r="HH108" s="57"/>
      <c r="HI108" s="57"/>
      <c r="HJ108" s="57"/>
      <c r="HK108" s="57"/>
      <c r="HL108" s="57"/>
      <c r="HM108" s="57"/>
      <c r="HN108" s="57"/>
      <c r="HO108" s="57"/>
      <c r="HP108" s="57"/>
      <c r="HQ108" s="57"/>
      <c r="HR108" s="57"/>
      <c r="HS108" s="57"/>
      <c r="HT108" s="57"/>
      <c r="HU108" s="57"/>
      <c r="HV108" s="57"/>
      <c r="HW108" s="57"/>
      <c r="HX108" s="57"/>
      <c r="HY108" s="57"/>
      <c r="HZ108" s="57"/>
      <c r="IA108" s="57"/>
      <c r="IB108" s="57"/>
      <c r="IC108" s="57"/>
      <c r="ID108" s="57"/>
      <c r="IE108" s="57"/>
      <c r="IF108" s="57"/>
      <c r="IG108" s="57"/>
      <c r="IH108" s="57"/>
      <c r="II108" s="57"/>
      <c r="IJ108" s="57"/>
      <c r="IK108" s="57"/>
      <c r="IL108" s="57"/>
      <c r="IM108" s="57"/>
      <c r="IN108" s="57"/>
    </row>
    <row r="109" spans="1:248" s="9" customFormat="1">
      <c r="A109" s="93" t="s">
        <v>143</v>
      </c>
      <c r="B109" s="91">
        <v>101</v>
      </c>
      <c r="C109" s="96" t="s">
        <v>254</v>
      </c>
      <c r="D109" s="94">
        <v>38</v>
      </c>
      <c r="E109" s="149" t="s">
        <v>317</v>
      </c>
      <c r="F109" s="103">
        <v>1</v>
      </c>
      <c r="G109" s="94">
        <v>41</v>
      </c>
      <c r="H109" s="151" t="s">
        <v>320</v>
      </c>
      <c r="I109" s="95" t="s">
        <v>353</v>
      </c>
      <c r="J109" s="95">
        <f t="shared" si="1"/>
        <v>3</v>
      </c>
      <c r="K109" s="143">
        <v>800</v>
      </c>
      <c r="L109" s="143">
        <v>16000</v>
      </c>
      <c r="M109" s="104">
        <f t="shared" si="2"/>
        <v>15200</v>
      </c>
      <c r="N109" s="92" t="s">
        <v>338</v>
      </c>
      <c r="O109" s="92">
        <v>32631</v>
      </c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57"/>
      <c r="BT109" s="57"/>
      <c r="BU109" s="57"/>
      <c r="BV109" s="57"/>
      <c r="BW109" s="57"/>
      <c r="BX109" s="57"/>
      <c r="BY109" s="57"/>
      <c r="BZ109" s="57"/>
      <c r="CA109" s="57"/>
      <c r="CB109" s="57"/>
      <c r="CC109" s="57"/>
      <c r="CD109" s="57"/>
      <c r="CE109" s="57"/>
      <c r="CF109" s="57"/>
      <c r="CG109" s="57"/>
      <c r="CH109" s="57"/>
      <c r="CI109" s="57"/>
      <c r="CJ109" s="57"/>
      <c r="CK109" s="57"/>
      <c r="CL109" s="57"/>
      <c r="CM109" s="57"/>
      <c r="CN109" s="57"/>
      <c r="CO109" s="57"/>
      <c r="CP109" s="57"/>
      <c r="CQ109" s="57"/>
      <c r="CR109" s="57"/>
      <c r="CS109" s="57"/>
      <c r="CT109" s="57"/>
      <c r="CU109" s="57"/>
      <c r="CV109" s="57"/>
      <c r="CW109" s="57"/>
      <c r="CX109" s="57"/>
      <c r="CY109" s="57"/>
      <c r="CZ109" s="57"/>
      <c r="DA109" s="57"/>
      <c r="DB109" s="57"/>
      <c r="DC109" s="57"/>
      <c r="DD109" s="57"/>
      <c r="DE109" s="57"/>
      <c r="DF109" s="57"/>
      <c r="DG109" s="57"/>
      <c r="DH109" s="57"/>
      <c r="DI109" s="57"/>
      <c r="DJ109" s="57"/>
      <c r="DK109" s="57"/>
      <c r="DL109" s="57"/>
      <c r="DM109" s="57"/>
      <c r="DN109" s="57"/>
      <c r="DO109" s="57"/>
      <c r="DP109" s="57"/>
      <c r="DQ109" s="57"/>
      <c r="DR109" s="57"/>
      <c r="DS109" s="57"/>
      <c r="DT109" s="57"/>
      <c r="DU109" s="57"/>
      <c r="DV109" s="57"/>
      <c r="DW109" s="57"/>
      <c r="DX109" s="57"/>
      <c r="DY109" s="57"/>
      <c r="DZ109" s="57"/>
      <c r="EA109" s="57"/>
      <c r="EB109" s="57"/>
      <c r="EC109" s="57"/>
      <c r="ED109" s="57"/>
      <c r="EE109" s="57"/>
      <c r="EF109" s="57"/>
      <c r="EG109" s="57"/>
      <c r="EH109" s="57"/>
      <c r="EI109" s="57"/>
      <c r="EJ109" s="57"/>
      <c r="EK109" s="57"/>
      <c r="EL109" s="57"/>
      <c r="EM109" s="57"/>
      <c r="EN109" s="57"/>
      <c r="EO109" s="57"/>
      <c r="EP109" s="57"/>
      <c r="EQ109" s="57"/>
      <c r="ER109" s="57"/>
      <c r="ES109" s="57"/>
      <c r="ET109" s="57"/>
      <c r="EU109" s="57"/>
      <c r="EV109" s="57"/>
      <c r="EW109" s="57"/>
      <c r="EX109" s="57"/>
      <c r="EY109" s="57"/>
      <c r="EZ109" s="57"/>
      <c r="FA109" s="57"/>
      <c r="FB109" s="57"/>
      <c r="FC109" s="57"/>
      <c r="FD109" s="57"/>
      <c r="FE109" s="57"/>
      <c r="FF109" s="57"/>
      <c r="FG109" s="57"/>
      <c r="FH109" s="57"/>
      <c r="FI109" s="57"/>
      <c r="FJ109" s="57"/>
      <c r="FK109" s="57"/>
      <c r="FL109" s="57"/>
      <c r="FM109" s="57"/>
      <c r="FN109" s="57"/>
      <c r="FO109" s="57"/>
      <c r="FP109" s="57"/>
      <c r="FQ109" s="57"/>
      <c r="FR109" s="57"/>
      <c r="FS109" s="57"/>
      <c r="FT109" s="57"/>
      <c r="FU109" s="57"/>
      <c r="FV109" s="57"/>
      <c r="FW109" s="57"/>
      <c r="FX109" s="57"/>
      <c r="FY109" s="57"/>
      <c r="FZ109" s="57"/>
      <c r="GA109" s="57"/>
      <c r="GB109" s="57"/>
      <c r="GC109" s="57"/>
      <c r="GD109" s="57"/>
      <c r="GE109" s="57"/>
      <c r="GF109" s="57"/>
      <c r="GG109" s="57"/>
      <c r="GH109" s="57"/>
      <c r="GI109" s="57"/>
      <c r="GJ109" s="57"/>
      <c r="GK109" s="57"/>
      <c r="GL109" s="57"/>
      <c r="GM109" s="57"/>
      <c r="GN109" s="57"/>
      <c r="GO109" s="57"/>
      <c r="GP109" s="57"/>
      <c r="GQ109" s="57"/>
      <c r="GR109" s="57"/>
      <c r="GS109" s="57"/>
      <c r="GT109" s="57"/>
      <c r="GU109" s="57"/>
      <c r="GV109" s="57"/>
      <c r="GW109" s="57"/>
      <c r="GX109" s="57"/>
      <c r="GY109" s="57"/>
      <c r="GZ109" s="57"/>
      <c r="HA109" s="57"/>
      <c r="HB109" s="57"/>
      <c r="HC109" s="57"/>
      <c r="HD109" s="57"/>
      <c r="HE109" s="57"/>
      <c r="HF109" s="57"/>
      <c r="HG109" s="57"/>
      <c r="HH109" s="57"/>
      <c r="HI109" s="57"/>
      <c r="HJ109" s="57"/>
      <c r="HK109" s="57"/>
      <c r="HL109" s="57"/>
      <c r="HM109" s="57"/>
      <c r="HN109" s="57"/>
      <c r="HO109" s="57"/>
      <c r="HP109" s="57"/>
      <c r="HQ109" s="57"/>
      <c r="HR109" s="57"/>
      <c r="HS109" s="57"/>
      <c r="HT109" s="57"/>
      <c r="HU109" s="57"/>
      <c r="HV109" s="57"/>
      <c r="HW109" s="57"/>
      <c r="HX109" s="57"/>
      <c r="HY109" s="57"/>
      <c r="HZ109" s="57"/>
      <c r="IA109" s="57"/>
      <c r="IB109" s="57"/>
      <c r="IC109" s="57"/>
      <c r="ID109" s="57"/>
      <c r="IE109" s="57"/>
      <c r="IF109" s="57"/>
      <c r="IG109" s="57"/>
      <c r="IH109" s="57"/>
      <c r="II109" s="57"/>
      <c r="IJ109" s="57"/>
      <c r="IK109" s="57"/>
      <c r="IL109" s="57"/>
      <c r="IM109" s="57"/>
      <c r="IN109" s="57"/>
    </row>
    <row r="110" spans="1:248" s="9" customFormat="1">
      <c r="A110" s="93" t="s">
        <v>144</v>
      </c>
      <c r="B110" s="91">
        <v>102</v>
      </c>
      <c r="C110" s="96" t="s">
        <v>255</v>
      </c>
      <c r="D110" s="94">
        <v>45</v>
      </c>
      <c r="E110" s="149" t="s">
        <v>317</v>
      </c>
      <c r="F110" s="103">
        <v>1</v>
      </c>
      <c r="G110" s="94">
        <v>48</v>
      </c>
      <c r="H110" s="151" t="s">
        <v>320</v>
      </c>
      <c r="I110" s="95" t="s">
        <v>353</v>
      </c>
      <c r="J110" s="95">
        <f t="shared" si="1"/>
        <v>3</v>
      </c>
      <c r="K110" s="143">
        <v>1000</v>
      </c>
      <c r="L110" s="143">
        <v>18500</v>
      </c>
      <c r="M110" s="104">
        <f t="shared" si="2"/>
        <v>17500</v>
      </c>
      <c r="N110" s="92" t="s">
        <v>338</v>
      </c>
      <c r="O110" s="92">
        <v>32631</v>
      </c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  <c r="BM110" s="57"/>
      <c r="BN110" s="57"/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  <c r="CD110" s="57"/>
      <c r="CE110" s="57"/>
      <c r="CF110" s="57"/>
      <c r="CG110" s="57"/>
      <c r="CH110" s="57"/>
      <c r="CI110" s="57"/>
      <c r="CJ110" s="57"/>
      <c r="CK110" s="57"/>
      <c r="CL110" s="57"/>
      <c r="CM110" s="57"/>
      <c r="CN110" s="57"/>
      <c r="CO110" s="57"/>
      <c r="CP110" s="57"/>
      <c r="CQ110" s="57"/>
      <c r="CR110" s="57"/>
      <c r="CS110" s="57"/>
      <c r="CT110" s="57"/>
      <c r="CU110" s="57"/>
      <c r="CV110" s="57"/>
      <c r="CW110" s="57"/>
      <c r="CX110" s="57"/>
      <c r="CY110" s="57"/>
      <c r="CZ110" s="57"/>
      <c r="DA110" s="57"/>
      <c r="DB110" s="57"/>
      <c r="DC110" s="57"/>
      <c r="DD110" s="57"/>
      <c r="DE110" s="57"/>
      <c r="DF110" s="57"/>
      <c r="DG110" s="57"/>
      <c r="DH110" s="57"/>
      <c r="DI110" s="57"/>
      <c r="DJ110" s="57"/>
      <c r="DK110" s="57"/>
      <c r="DL110" s="57"/>
      <c r="DM110" s="57"/>
      <c r="DN110" s="57"/>
      <c r="DO110" s="57"/>
      <c r="DP110" s="57"/>
      <c r="DQ110" s="57"/>
      <c r="DR110" s="57"/>
      <c r="DS110" s="57"/>
      <c r="DT110" s="57"/>
      <c r="DU110" s="57"/>
      <c r="DV110" s="57"/>
      <c r="DW110" s="57"/>
      <c r="DX110" s="57"/>
      <c r="DY110" s="57"/>
      <c r="DZ110" s="57"/>
      <c r="EA110" s="57"/>
      <c r="EB110" s="57"/>
      <c r="EC110" s="57"/>
      <c r="ED110" s="57"/>
      <c r="EE110" s="57"/>
      <c r="EF110" s="57"/>
      <c r="EG110" s="57"/>
      <c r="EH110" s="57"/>
      <c r="EI110" s="57"/>
      <c r="EJ110" s="57"/>
      <c r="EK110" s="57"/>
      <c r="EL110" s="57"/>
      <c r="EM110" s="57"/>
      <c r="EN110" s="57"/>
      <c r="EO110" s="57"/>
      <c r="EP110" s="57"/>
      <c r="EQ110" s="57"/>
      <c r="ER110" s="57"/>
      <c r="ES110" s="57"/>
      <c r="ET110" s="57"/>
      <c r="EU110" s="57"/>
      <c r="EV110" s="57"/>
      <c r="EW110" s="57"/>
      <c r="EX110" s="57"/>
      <c r="EY110" s="57"/>
      <c r="EZ110" s="57"/>
      <c r="FA110" s="57"/>
      <c r="FB110" s="57"/>
      <c r="FC110" s="57"/>
      <c r="FD110" s="57"/>
      <c r="FE110" s="57"/>
      <c r="FF110" s="57"/>
      <c r="FG110" s="57"/>
      <c r="FH110" s="57"/>
      <c r="FI110" s="57"/>
      <c r="FJ110" s="57"/>
      <c r="FK110" s="57"/>
      <c r="FL110" s="57"/>
      <c r="FM110" s="57"/>
      <c r="FN110" s="57"/>
      <c r="FO110" s="57"/>
      <c r="FP110" s="57"/>
      <c r="FQ110" s="57"/>
      <c r="FR110" s="57"/>
      <c r="FS110" s="57"/>
      <c r="FT110" s="57"/>
      <c r="FU110" s="57"/>
      <c r="FV110" s="57"/>
      <c r="FW110" s="57"/>
      <c r="FX110" s="57"/>
      <c r="FY110" s="57"/>
      <c r="FZ110" s="57"/>
      <c r="GA110" s="57"/>
      <c r="GB110" s="57"/>
      <c r="GC110" s="57"/>
      <c r="GD110" s="57"/>
      <c r="GE110" s="57"/>
      <c r="GF110" s="57"/>
      <c r="GG110" s="57"/>
      <c r="GH110" s="57"/>
      <c r="GI110" s="57"/>
      <c r="GJ110" s="57"/>
      <c r="GK110" s="57"/>
      <c r="GL110" s="57"/>
      <c r="GM110" s="57"/>
      <c r="GN110" s="57"/>
      <c r="GO110" s="57"/>
      <c r="GP110" s="57"/>
      <c r="GQ110" s="57"/>
      <c r="GR110" s="57"/>
      <c r="GS110" s="57"/>
      <c r="GT110" s="57"/>
      <c r="GU110" s="57"/>
      <c r="GV110" s="57"/>
      <c r="GW110" s="57"/>
      <c r="GX110" s="57"/>
      <c r="GY110" s="57"/>
      <c r="GZ110" s="57"/>
      <c r="HA110" s="57"/>
      <c r="HB110" s="57"/>
      <c r="HC110" s="57"/>
      <c r="HD110" s="57"/>
      <c r="HE110" s="57"/>
      <c r="HF110" s="57"/>
      <c r="HG110" s="57"/>
      <c r="HH110" s="57"/>
      <c r="HI110" s="57"/>
      <c r="HJ110" s="57"/>
      <c r="HK110" s="57"/>
      <c r="HL110" s="57"/>
      <c r="HM110" s="57"/>
      <c r="HN110" s="57"/>
      <c r="HO110" s="57"/>
      <c r="HP110" s="57"/>
      <c r="HQ110" s="57"/>
      <c r="HR110" s="57"/>
      <c r="HS110" s="57"/>
      <c r="HT110" s="57"/>
      <c r="HU110" s="57"/>
      <c r="HV110" s="57"/>
      <c r="HW110" s="57"/>
      <c r="HX110" s="57"/>
      <c r="HY110" s="57"/>
      <c r="HZ110" s="57"/>
      <c r="IA110" s="57"/>
      <c r="IB110" s="57"/>
      <c r="IC110" s="57"/>
      <c r="ID110" s="57"/>
      <c r="IE110" s="57"/>
      <c r="IF110" s="57"/>
      <c r="IG110" s="57"/>
      <c r="IH110" s="57"/>
      <c r="II110" s="57"/>
      <c r="IJ110" s="57"/>
      <c r="IK110" s="57"/>
      <c r="IL110" s="57"/>
      <c r="IM110" s="57"/>
      <c r="IN110" s="57"/>
    </row>
    <row r="111" spans="1:248" s="9" customFormat="1">
      <c r="A111" s="93" t="s">
        <v>145</v>
      </c>
      <c r="B111" s="91">
        <v>103</v>
      </c>
      <c r="C111" s="96" t="s">
        <v>256</v>
      </c>
      <c r="D111" s="94">
        <v>36</v>
      </c>
      <c r="E111" s="149" t="s">
        <v>317</v>
      </c>
      <c r="F111" s="103">
        <v>1</v>
      </c>
      <c r="G111" s="94">
        <v>36</v>
      </c>
      <c r="H111" s="151" t="s">
        <v>320</v>
      </c>
      <c r="I111" s="95" t="s">
        <v>353</v>
      </c>
      <c r="J111" s="95">
        <f t="shared" si="1"/>
        <v>0</v>
      </c>
      <c r="K111" s="143">
        <v>1000</v>
      </c>
      <c r="L111" s="143">
        <v>20500</v>
      </c>
      <c r="M111" s="104">
        <f t="shared" si="2"/>
        <v>19500</v>
      </c>
      <c r="N111" s="92" t="s">
        <v>338</v>
      </c>
      <c r="O111" s="92">
        <v>32631</v>
      </c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7"/>
      <c r="CH111" s="57"/>
      <c r="CI111" s="57"/>
      <c r="CJ111" s="57"/>
      <c r="CK111" s="57"/>
      <c r="CL111" s="57"/>
      <c r="CM111" s="57"/>
      <c r="CN111" s="57"/>
      <c r="CO111" s="57"/>
      <c r="CP111" s="57"/>
      <c r="CQ111" s="57"/>
      <c r="CR111" s="57"/>
      <c r="CS111" s="57"/>
      <c r="CT111" s="57"/>
      <c r="CU111" s="57"/>
      <c r="CV111" s="57"/>
      <c r="CW111" s="57"/>
      <c r="CX111" s="57"/>
      <c r="CY111" s="57"/>
      <c r="CZ111" s="57"/>
      <c r="DA111" s="57"/>
      <c r="DB111" s="57"/>
      <c r="DC111" s="57"/>
      <c r="DD111" s="57"/>
      <c r="DE111" s="57"/>
      <c r="DF111" s="57"/>
      <c r="DG111" s="57"/>
      <c r="DH111" s="57"/>
      <c r="DI111" s="57"/>
      <c r="DJ111" s="57"/>
      <c r="DK111" s="57"/>
      <c r="DL111" s="57"/>
      <c r="DM111" s="57"/>
      <c r="DN111" s="57"/>
      <c r="DO111" s="57"/>
      <c r="DP111" s="57"/>
      <c r="DQ111" s="57"/>
      <c r="DR111" s="57"/>
      <c r="DS111" s="57"/>
      <c r="DT111" s="57"/>
      <c r="DU111" s="57"/>
      <c r="DV111" s="57"/>
      <c r="DW111" s="57"/>
      <c r="DX111" s="57"/>
      <c r="DY111" s="57"/>
      <c r="DZ111" s="57"/>
      <c r="EA111" s="57"/>
      <c r="EB111" s="57"/>
      <c r="EC111" s="57"/>
      <c r="ED111" s="57"/>
      <c r="EE111" s="57"/>
      <c r="EF111" s="57"/>
      <c r="EG111" s="57"/>
      <c r="EH111" s="57"/>
      <c r="EI111" s="57"/>
      <c r="EJ111" s="57"/>
      <c r="EK111" s="57"/>
      <c r="EL111" s="57"/>
      <c r="EM111" s="57"/>
      <c r="EN111" s="57"/>
      <c r="EO111" s="57"/>
      <c r="EP111" s="57"/>
      <c r="EQ111" s="57"/>
      <c r="ER111" s="57"/>
      <c r="ES111" s="57"/>
      <c r="ET111" s="57"/>
      <c r="EU111" s="57"/>
      <c r="EV111" s="57"/>
      <c r="EW111" s="57"/>
      <c r="EX111" s="57"/>
      <c r="EY111" s="57"/>
      <c r="EZ111" s="57"/>
      <c r="FA111" s="57"/>
      <c r="FB111" s="57"/>
      <c r="FC111" s="57"/>
      <c r="FD111" s="57"/>
      <c r="FE111" s="57"/>
      <c r="FF111" s="57"/>
      <c r="FG111" s="57"/>
      <c r="FH111" s="57"/>
      <c r="FI111" s="57"/>
      <c r="FJ111" s="57"/>
      <c r="FK111" s="57"/>
      <c r="FL111" s="57"/>
      <c r="FM111" s="57"/>
      <c r="FN111" s="57"/>
      <c r="FO111" s="57"/>
      <c r="FP111" s="57"/>
      <c r="FQ111" s="57"/>
      <c r="FR111" s="57"/>
      <c r="FS111" s="57"/>
      <c r="FT111" s="57"/>
      <c r="FU111" s="57"/>
      <c r="FV111" s="57"/>
      <c r="FW111" s="57"/>
      <c r="FX111" s="57"/>
      <c r="FY111" s="57"/>
      <c r="FZ111" s="57"/>
      <c r="GA111" s="57"/>
      <c r="GB111" s="57"/>
      <c r="GC111" s="57"/>
      <c r="GD111" s="57"/>
      <c r="GE111" s="57"/>
      <c r="GF111" s="57"/>
      <c r="GG111" s="57"/>
      <c r="GH111" s="57"/>
      <c r="GI111" s="57"/>
      <c r="GJ111" s="57"/>
      <c r="GK111" s="57"/>
      <c r="GL111" s="57"/>
      <c r="GM111" s="57"/>
      <c r="GN111" s="57"/>
      <c r="GO111" s="57"/>
      <c r="GP111" s="57"/>
      <c r="GQ111" s="57"/>
      <c r="GR111" s="57"/>
      <c r="GS111" s="57"/>
      <c r="GT111" s="57"/>
      <c r="GU111" s="57"/>
      <c r="GV111" s="57"/>
      <c r="GW111" s="57"/>
      <c r="GX111" s="57"/>
      <c r="GY111" s="57"/>
      <c r="GZ111" s="57"/>
      <c r="HA111" s="57"/>
      <c r="HB111" s="57"/>
      <c r="HC111" s="57"/>
      <c r="HD111" s="57"/>
      <c r="HE111" s="57"/>
      <c r="HF111" s="57"/>
      <c r="HG111" s="57"/>
      <c r="HH111" s="57"/>
      <c r="HI111" s="57"/>
      <c r="HJ111" s="57"/>
      <c r="HK111" s="57"/>
      <c r="HL111" s="57"/>
      <c r="HM111" s="57"/>
      <c r="HN111" s="57"/>
      <c r="HO111" s="57"/>
      <c r="HP111" s="57"/>
      <c r="HQ111" s="57"/>
      <c r="HR111" s="57"/>
      <c r="HS111" s="57"/>
      <c r="HT111" s="57"/>
      <c r="HU111" s="57"/>
      <c r="HV111" s="57"/>
      <c r="HW111" s="57"/>
      <c r="HX111" s="57"/>
      <c r="HY111" s="57"/>
      <c r="HZ111" s="57"/>
      <c r="IA111" s="57"/>
      <c r="IB111" s="57"/>
      <c r="IC111" s="57"/>
      <c r="ID111" s="57"/>
      <c r="IE111" s="57"/>
      <c r="IF111" s="57"/>
      <c r="IG111" s="57"/>
      <c r="IH111" s="57"/>
      <c r="II111" s="57"/>
      <c r="IJ111" s="57"/>
      <c r="IK111" s="57"/>
      <c r="IL111" s="57"/>
      <c r="IM111" s="57"/>
      <c r="IN111" s="57"/>
    </row>
    <row r="112" spans="1:248" s="9" customFormat="1">
      <c r="A112" s="93" t="s">
        <v>146</v>
      </c>
      <c r="B112" s="91">
        <v>104</v>
      </c>
      <c r="C112" s="96" t="s">
        <v>257</v>
      </c>
      <c r="D112" s="94">
        <v>42</v>
      </c>
      <c r="E112" s="149" t="s">
        <v>317</v>
      </c>
      <c r="F112" s="103">
        <v>1</v>
      </c>
      <c r="G112" s="94">
        <v>44</v>
      </c>
      <c r="H112" s="151" t="s">
        <v>320</v>
      </c>
      <c r="I112" s="95" t="s">
        <v>353</v>
      </c>
      <c r="J112" s="95">
        <f t="shared" si="1"/>
        <v>2</v>
      </c>
      <c r="K112" s="143">
        <v>1200</v>
      </c>
      <c r="L112" s="143">
        <v>15500</v>
      </c>
      <c r="M112" s="104">
        <f t="shared" si="2"/>
        <v>14300</v>
      </c>
      <c r="N112" s="92" t="s">
        <v>338</v>
      </c>
      <c r="O112" s="92">
        <v>32631</v>
      </c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  <c r="BM112" s="57"/>
      <c r="BN112" s="57"/>
      <c r="BO112" s="57"/>
      <c r="BP112" s="57"/>
      <c r="BQ112" s="57"/>
      <c r="BR112" s="57"/>
      <c r="BS112" s="57"/>
      <c r="BT112" s="57"/>
      <c r="BU112" s="57"/>
      <c r="BV112" s="57"/>
      <c r="BW112" s="57"/>
      <c r="BX112" s="57"/>
      <c r="BY112" s="57"/>
      <c r="BZ112" s="57"/>
      <c r="CA112" s="57"/>
      <c r="CB112" s="57"/>
      <c r="CC112" s="57"/>
      <c r="CD112" s="57"/>
      <c r="CE112" s="57"/>
      <c r="CF112" s="57"/>
      <c r="CG112" s="57"/>
      <c r="CH112" s="57"/>
      <c r="CI112" s="57"/>
      <c r="CJ112" s="57"/>
      <c r="CK112" s="57"/>
      <c r="CL112" s="57"/>
      <c r="CM112" s="57"/>
      <c r="CN112" s="57"/>
      <c r="CO112" s="57"/>
      <c r="CP112" s="57"/>
      <c r="CQ112" s="57"/>
      <c r="CR112" s="57"/>
      <c r="CS112" s="57"/>
      <c r="CT112" s="57"/>
      <c r="CU112" s="57"/>
      <c r="CV112" s="57"/>
      <c r="CW112" s="57"/>
      <c r="CX112" s="57"/>
      <c r="CY112" s="57"/>
      <c r="CZ112" s="57"/>
      <c r="DA112" s="57"/>
      <c r="DB112" s="57"/>
      <c r="DC112" s="57"/>
      <c r="DD112" s="57"/>
      <c r="DE112" s="57"/>
      <c r="DF112" s="57"/>
      <c r="DG112" s="57"/>
      <c r="DH112" s="57"/>
      <c r="DI112" s="57"/>
      <c r="DJ112" s="57"/>
      <c r="DK112" s="57"/>
      <c r="DL112" s="57"/>
      <c r="DM112" s="57"/>
      <c r="DN112" s="57"/>
      <c r="DO112" s="57"/>
      <c r="DP112" s="57"/>
      <c r="DQ112" s="57"/>
      <c r="DR112" s="57"/>
      <c r="DS112" s="57"/>
      <c r="DT112" s="57"/>
      <c r="DU112" s="57"/>
      <c r="DV112" s="57"/>
      <c r="DW112" s="57"/>
      <c r="DX112" s="57"/>
      <c r="DY112" s="57"/>
      <c r="DZ112" s="57"/>
      <c r="EA112" s="57"/>
      <c r="EB112" s="57"/>
      <c r="EC112" s="57"/>
      <c r="ED112" s="57"/>
      <c r="EE112" s="57"/>
      <c r="EF112" s="57"/>
      <c r="EG112" s="57"/>
      <c r="EH112" s="57"/>
      <c r="EI112" s="57"/>
      <c r="EJ112" s="57"/>
      <c r="EK112" s="57"/>
      <c r="EL112" s="57"/>
      <c r="EM112" s="57"/>
      <c r="EN112" s="57"/>
      <c r="EO112" s="57"/>
      <c r="EP112" s="57"/>
      <c r="EQ112" s="57"/>
      <c r="ER112" s="57"/>
      <c r="ES112" s="57"/>
      <c r="ET112" s="57"/>
      <c r="EU112" s="57"/>
      <c r="EV112" s="57"/>
      <c r="EW112" s="57"/>
      <c r="EX112" s="57"/>
      <c r="EY112" s="57"/>
      <c r="EZ112" s="57"/>
      <c r="FA112" s="57"/>
      <c r="FB112" s="57"/>
      <c r="FC112" s="57"/>
      <c r="FD112" s="57"/>
      <c r="FE112" s="57"/>
      <c r="FF112" s="57"/>
      <c r="FG112" s="57"/>
      <c r="FH112" s="57"/>
      <c r="FI112" s="57"/>
      <c r="FJ112" s="57"/>
      <c r="FK112" s="57"/>
      <c r="FL112" s="57"/>
      <c r="FM112" s="57"/>
      <c r="FN112" s="57"/>
      <c r="FO112" s="57"/>
      <c r="FP112" s="57"/>
      <c r="FQ112" s="57"/>
      <c r="FR112" s="57"/>
      <c r="FS112" s="57"/>
      <c r="FT112" s="57"/>
      <c r="FU112" s="57"/>
      <c r="FV112" s="57"/>
      <c r="FW112" s="57"/>
      <c r="FX112" s="57"/>
      <c r="FY112" s="57"/>
      <c r="FZ112" s="57"/>
      <c r="GA112" s="57"/>
      <c r="GB112" s="57"/>
      <c r="GC112" s="57"/>
      <c r="GD112" s="57"/>
      <c r="GE112" s="57"/>
      <c r="GF112" s="57"/>
      <c r="GG112" s="57"/>
      <c r="GH112" s="57"/>
      <c r="GI112" s="57"/>
      <c r="GJ112" s="57"/>
      <c r="GK112" s="57"/>
      <c r="GL112" s="57"/>
      <c r="GM112" s="57"/>
      <c r="GN112" s="57"/>
      <c r="GO112" s="57"/>
      <c r="GP112" s="57"/>
      <c r="GQ112" s="57"/>
      <c r="GR112" s="57"/>
      <c r="GS112" s="57"/>
      <c r="GT112" s="57"/>
      <c r="GU112" s="57"/>
      <c r="GV112" s="57"/>
      <c r="GW112" s="57"/>
      <c r="GX112" s="57"/>
      <c r="GY112" s="57"/>
      <c r="GZ112" s="57"/>
      <c r="HA112" s="57"/>
      <c r="HB112" s="57"/>
      <c r="HC112" s="57"/>
      <c r="HD112" s="57"/>
      <c r="HE112" s="57"/>
      <c r="HF112" s="57"/>
      <c r="HG112" s="57"/>
      <c r="HH112" s="57"/>
      <c r="HI112" s="57"/>
      <c r="HJ112" s="57"/>
      <c r="HK112" s="57"/>
      <c r="HL112" s="57"/>
      <c r="HM112" s="57"/>
      <c r="HN112" s="57"/>
      <c r="HO112" s="57"/>
      <c r="HP112" s="57"/>
      <c r="HQ112" s="57"/>
      <c r="HR112" s="57"/>
      <c r="HS112" s="57"/>
      <c r="HT112" s="57"/>
      <c r="HU112" s="57"/>
      <c r="HV112" s="57"/>
      <c r="HW112" s="57"/>
      <c r="HX112" s="57"/>
      <c r="HY112" s="57"/>
      <c r="HZ112" s="57"/>
      <c r="IA112" s="57"/>
      <c r="IB112" s="57"/>
      <c r="IC112" s="57"/>
      <c r="ID112" s="57"/>
      <c r="IE112" s="57"/>
      <c r="IF112" s="57"/>
      <c r="IG112" s="57"/>
      <c r="IH112" s="57"/>
      <c r="II112" s="57"/>
      <c r="IJ112" s="57"/>
      <c r="IK112" s="57"/>
      <c r="IL112" s="57"/>
      <c r="IM112" s="57"/>
      <c r="IN112" s="57"/>
    </row>
    <row r="113" spans="1:248" s="9" customFormat="1">
      <c r="A113" s="93" t="s">
        <v>147</v>
      </c>
      <c r="B113" s="91">
        <v>105</v>
      </c>
      <c r="C113" s="96" t="s">
        <v>258</v>
      </c>
      <c r="D113" s="94">
        <v>29</v>
      </c>
      <c r="E113" s="149" t="s">
        <v>317</v>
      </c>
      <c r="F113" s="103">
        <v>1</v>
      </c>
      <c r="G113" s="94">
        <v>30</v>
      </c>
      <c r="H113" s="151" t="s">
        <v>320</v>
      </c>
      <c r="I113" s="95" t="s">
        <v>353</v>
      </c>
      <c r="J113" s="95">
        <f t="shared" si="1"/>
        <v>1</v>
      </c>
      <c r="K113" s="143">
        <v>1500</v>
      </c>
      <c r="L113" s="143">
        <v>20000</v>
      </c>
      <c r="M113" s="104">
        <f t="shared" si="2"/>
        <v>18500</v>
      </c>
      <c r="N113" s="92" t="s">
        <v>338</v>
      </c>
      <c r="O113" s="92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  <c r="CU113" s="57"/>
      <c r="CV113" s="57"/>
      <c r="CW113" s="57"/>
      <c r="CX113" s="57"/>
      <c r="CY113" s="57"/>
      <c r="CZ113" s="57"/>
      <c r="DA113" s="57"/>
      <c r="DB113" s="57"/>
      <c r="DC113" s="57"/>
      <c r="DD113" s="57"/>
      <c r="DE113" s="57"/>
      <c r="DF113" s="57"/>
      <c r="DG113" s="57"/>
      <c r="DH113" s="57"/>
      <c r="DI113" s="57"/>
      <c r="DJ113" s="57"/>
      <c r="DK113" s="57"/>
      <c r="DL113" s="57"/>
      <c r="DM113" s="57"/>
      <c r="DN113" s="57"/>
      <c r="DO113" s="57"/>
      <c r="DP113" s="57"/>
      <c r="DQ113" s="57"/>
      <c r="DR113" s="57"/>
      <c r="DS113" s="57"/>
      <c r="DT113" s="57"/>
      <c r="DU113" s="57"/>
      <c r="DV113" s="57"/>
      <c r="DW113" s="57"/>
      <c r="DX113" s="57"/>
      <c r="DY113" s="57"/>
      <c r="DZ113" s="57"/>
      <c r="EA113" s="57"/>
      <c r="EB113" s="57"/>
      <c r="EC113" s="57"/>
      <c r="ED113" s="57"/>
      <c r="EE113" s="57"/>
      <c r="EF113" s="57"/>
      <c r="EG113" s="57"/>
      <c r="EH113" s="57"/>
      <c r="EI113" s="57"/>
      <c r="EJ113" s="57"/>
      <c r="EK113" s="57"/>
      <c r="EL113" s="57"/>
      <c r="EM113" s="57"/>
      <c r="EN113" s="57"/>
      <c r="EO113" s="57"/>
      <c r="EP113" s="57"/>
      <c r="EQ113" s="57"/>
      <c r="ER113" s="57"/>
      <c r="ES113" s="57"/>
      <c r="ET113" s="57"/>
      <c r="EU113" s="57"/>
      <c r="EV113" s="57"/>
      <c r="EW113" s="57"/>
      <c r="EX113" s="57"/>
      <c r="EY113" s="57"/>
      <c r="EZ113" s="57"/>
      <c r="FA113" s="57"/>
      <c r="FB113" s="57"/>
      <c r="FC113" s="57"/>
      <c r="FD113" s="57"/>
      <c r="FE113" s="57"/>
      <c r="FF113" s="57"/>
      <c r="FG113" s="57"/>
      <c r="FH113" s="57"/>
      <c r="FI113" s="57"/>
      <c r="FJ113" s="57"/>
      <c r="FK113" s="57"/>
      <c r="FL113" s="57"/>
      <c r="FM113" s="57"/>
      <c r="FN113" s="57"/>
      <c r="FO113" s="57"/>
      <c r="FP113" s="57"/>
      <c r="FQ113" s="57"/>
      <c r="FR113" s="57"/>
      <c r="FS113" s="57"/>
      <c r="FT113" s="57"/>
      <c r="FU113" s="57"/>
      <c r="FV113" s="57"/>
      <c r="FW113" s="57"/>
      <c r="FX113" s="57"/>
      <c r="FY113" s="57"/>
      <c r="FZ113" s="57"/>
      <c r="GA113" s="57"/>
      <c r="GB113" s="57"/>
      <c r="GC113" s="57"/>
      <c r="GD113" s="57"/>
      <c r="GE113" s="57"/>
      <c r="GF113" s="57"/>
      <c r="GG113" s="57"/>
      <c r="GH113" s="57"/>
      <c r="GI113" s="57"/>
      <c r="GJ113" s="57"/>
      <c r="GK113" s="57"/>
      <c r="GL113" s="57"/>
      <c r="GM113" s="57"/>
      <c r="GN113" s="57"/>
      <c r="GO113" s="57"/>
      <c r="GP113" s="57"/>
      <c r="GQ113" s="57"/>
      <c r="GR113" s="57"/>
      <c r="GS113" s="57"/>
      <c r="GT113" s="57"/>
      <c r="GU113" s="57"/>
      <c r="GV113" s="57"/>
      <c r="GW113" s="57"/>
      <c r="GX113" s="57"/>
      <c r="GY113" s="57"/>
      <c r="GZ113" s="57"/>
      <c r="HA113" s="57"/>
      <c r="HB113" s="57"/>
      <c r="HC113" s="57"/>
      <c r="HD113" s="57"/>
      <c r="HE113" s="57"/>
      <c r="HF113" s="57"/>
      <c r="HG113" s="57"/>
      <c r="HH113" s="57"/>
      <c r="HI113" s="57"/>
      <c r="HJ113" s="57"/>
      <c r="HK113" s="57"/>
      <c r="HL113" s="57"/>
      <c r="HM113" s="57"/>
      <c r="HN113" s="57"/>
      <c r="HO113" s="57"/>
      <c r="HP113" s="57"/>
      <c r="HQ113" s="57"/>
      <c r="HR113" s="57"/>
      <c r="HS113" s="57"/>
      <c r="HT113" s="57"/>
      <c r="HU113" s="57"/>
      <c r="HV113" s="57"/>
      <c r="HW113" s="57"/>
      <c r="HX113" s="57"/>
      <c r="HY113" s="57"/>
      <c r="HZ113" s="57"/>
      <c r="IA113" s="57"/>
      <c r="IB113" s="57"/>
      <c r="IC113" s="57"/>
      <c r="ID113" s="57"/>
      <c r="IE113" s="57"/>
      <c r="IF113" s="57"/>
      <c r="IG113" s="57"/>
      <c r="IH113" s="57"/>
      <c r="II113" s="57"/>
      <c r="IJ113" s="57"/>
      <c r="IK113" s="57"/>
      <c r="IL113" s="57"/>
      <c r="IM113" s="57"/>
      <c r="IN113" s="57"/>
    </row>
    <row r="114" spans="1:248" s="9" customFormat="1">
      <c r="A114" s="93" t="s">
        <v>148</v>
      </c>
      <c r="B114" s="91">
        <v>106</v>
      </c>
      <c r="C114" s="96" t="s">
        <v>259</v>
      </c>
      <c r="D114" s="94">
        <v>45</v>
      </c>
      <c r="E114" s="149" t="s">
        <v>317</v>
      </c>
      <c r="F114" s="103">
        <v>1</v>
      </c>
      <c r="G114" s="94">
        <v>46</v>
      </c>
      <c r="H114" s="151" t="s">
        <v>320</v>
      </c>
      <c r="I114" s="95" t="s">
        <v>353</v>
      </c>
      <c r="J114" s="95">
        <f t="shared" si="1"/>
        <v>1</v>
      </c>
      <c r="K114" s="143">
        <v>1500</v>
      </c>
      <c r="L114" s="143">
        <v>15000</v>
      </c>
      <c r="M114" s="104">
        <f t="shared" si="2"/>
        <v>13500</v>
      </c>
      <c r="N114" s="92" t="s">
        <v>338</v>
      </c>
      <c r="O114" s="92">
        <v>142019</v>
      </c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  <c r="BM114" s="57"/>
      <c r="BN114" s="57"/>
      <c r="BO114" s="57"/>
      <c r="BP114" s="57"/>
      <c r="BQ114" s="57"/>
      <c r="BR114" s="57"/>
      <c r="BS114" s="57"/>
      <c r="BT114" s="57"/>
      <c r="BU114" s="57"/>
      <c r="BV114" s="57"/>
      <c r="BW114" s="57"/>
      <c r="BX114" s="57"/>
      <c r="BY114" s="57"/>
      <c r="BZ114" s="57"/>
      <c r="CA114" s="57"/>
      <c r="CB114" s="57"/>
      <c r="CC114" s="57"/>
      <c r="CD114" s="57"/>
      <c r="CE114" s="57"/>
      <c r="CF114" s="57"/>
      <c r="CG114" s="57"/>
      <c r="CH114" s="57"/>
      <c r="CI114" s="57"/>
      <c r="CJ114" s="57"/>
      <c r="CK114" s="57"/>
      <c r="CL114" s="57"/>
      <c r="CM114" s="57"/>
      <c r="CN114" s="57"/>
      <c r="CO114" s="57"/>
      <c r="CP114" s="57"/>
      <c r="CQ114" s="57"/>
      <c r="CR114" s="57"/>
      <c r="CS114" s="57"/>
      <c r="CT114" s="57"/>
      <c r="CU114" s="57"/>
      <c r="CV114" s="57"/>
      <c r="CW114" s="57"/>
      <c r="CX114" s="57"/>
      <c r="CY114" s="57"/>
      <c r="CZ114" s="57"/>
      <c r="DA114" s="57"/>
      <c r="DB114" s="57"/>
      <c r="DC114" s="57"/>
      <c r="DD114" s="57"/>
      <c r="DE114" s="57"/>
      <c r="DF114" s="57"/>
      <c r="DG114" s="57"/>
      <c r="DH114" s="57"/>
      <c r="DI114" s="57"/>
      <c r="DJ114" s="57"/>
      <c r="DK114" s="57"/>
      <c r="DL114" s="57"/>
      <c r="DM114" s="57"/>
      <c r="DN114" s="57"/>
      <c r="DO114" s="57"/>
      <c r="DP114" s="57"/>
      <c r="DQ114" s="57"/>
      <c r="DR114" s="57"/>
      <c r="DS114" s="57"/>
      <c r="DT114" s="57"/>
      <c r="DU114" s="57"/>
      <c r="DV114" s="57"/>
      <c r="DW114" s="57"/>
      <c r="DX114" s="57"/>
      <c r="DY114" s="57"/>
      <c r="DZ114" s="57"/>
      <c r="EA114" s="57"/>
      <c r="EB114" s="57"/>
      <c r="EC114" s="57"/>
      <c r="ED114" s="57"/>
      <c r="EE114" s="57"/>
      <c r="EF114" s="57"/>
      <c r="EG114" s="57"/>
      <c r="EH114" s="57"/>
      <c r="EI114" s="57"/>
      <c r="EJ114" s="57"/>
      <c r="EK114" s="57"/>
      <c r="EL114" s="57"/>
      <c r="EM114" s="57"/>
      <c r="EN114" s="57"/>
      <c r="EO114" s="57"/>
      <c r="EP114" s="57"/>
      <c r="EQ114" s="57"/>
      <c r="ER114" s="57"/>
      <c r="ES114" s="57"/>
      <c r="ET114" s="57"/>
      <c r="EU114" s="57"/>
      <c r="EV114" s="57"/>
      <c r="EW114" s="57"/>
      <c r="EX114" s="57"/>
      <c r="EY114" s="57"/>
      <c r="EZ114" s="57"/>
      <c r="FA114" s="57"/>
      <c r="FB114" s="57"/>
      <c r="FC114" s="57"/>
      <c r="FD114" s="57"/>
      <c r="FE114" s="57"/>
      <c r="FF114" s="57"/>
      <c r="FG114" s="57"/>
      <c r="FH114" s="57"/>
      <c r="FI114" s="57"/>
      <c r="FJ114" s="57"/>
      <c r="FK114" s="57"/>
      <c r="FL114" s="57"/>
      <c r="FM114" s="57"/>
      <c r="FN114" s="57"/>
      <c r="FO114" s="57"/>
      <c r="FP114" s="57"/>
      <c r="FQ114" s="57"/>
      <c r="FR114" s="57"/>
      <c r="FS114" s="57"/>
      <c r="FT114" s="57"/>
      <c r="FU114" s="57"/>
      <c r="FV114" s="57"/>
      <c r="FW114" s="57"/>
      <c r="FX114" s="57"/>
      <c r="FY114" s="57"/>
      <c r="FZ114" s="57"/>
      <c r="GA114" s="57"/>
      <c r="GB114" s="57"/>
      <c r="GC114" s="57"/>
      <c r="GD114" s="57"/>
      <c r="GE114" s="57"/>
      <c r="GF114" s="57"/>
      <c r="GG114" s="57"/>
      <c r="GH114" s="57"/>
      <c r="GI114" s="57"/>
      <c r="GJ114" s="57"/>
      <c r="GK114" s="57"/>
      <c r="GL114" s="57"/>
      <c r="GM114" s="57"/>
      <c r="GN114" s="57"/>
      <c r="GO114" s="57"/>
      <c r="GP114" s="57"/>
      <c r="GQ114" s="57"/>
      <c r="GR114" s="57"/>
      <c r="GS114" s="57"/>
      <c r="GT114" s="57"/>
      <c r="GU114" s="57"/>
      <c r="GV114" s="57"/>
      <c r="GW114" s="57"/>
      <c r="GX114" s="57"/>
      <c r="GY114" s="57"/>
      <c r="GZ114" s="57"/>
      <c r="HA114" s="57"/>
      <c r="HB114" s="57"/>
      <c r="HC114" s="57"/>
      <c r="HD114" s="57"/>
      <c r="HE114" s="57"/>
      <c r="HF114" s="57"/>
      <c r="HG114" s="57"/>
      <c r="HH114" s="57"/>
      <c r="HI114" s="57"/>
      <c r="HJ114" s="57"/>
      <c r="HK114" s="57"/>
      <c r="HL114" s="57"/>
      <c r="HM114" s="57"/>
      <c r="HN114" s="57"/>
      <c r="HO114" s="57"/>
      <c r="HP114" s="57"/>
      <c r="HQ114" s="57"/>
      <c r="HR114" s="57"/>
      <c r="HS114" s="57"/>
      <c r="HT114" s="57"/>
      <c r="HU114" s="57"/>
      <c r="HV114" s="57"/>
      <c r="HW114" s="57"/>
      <c r="HX114" s="57"/>
      <c r="HY114" s="57"/>
      <c r="HZ114" s="57"/>
      <c r="IA114" s="57"/>
      <c r="IB114" s="57"/>
      <c r="IC114" s="57"/>
      <c r="ID114" s="57"/>
      <c r="IE114" s="57"/>
      <c r="IF114" s="57"/>
      <c r="IG114" s="57"/>
      <c r="IH114" s="57"/>
      <c r="II114" s="57"/>
      <c r="IJ114" s="57"/>
      <c r="IK114" s="57"/>
      <c r="IL114" s="57"/>
      <c r="IM114" s="57"/>
      <c r="IN114" s="57"/>
    </row>
    <row r="115" spans="1:248" s="9" customFormat="1">
      <c r="A115" s="93" t="s">
        <v>149</v>
      </c>
      <c r="B115" s="91">
        <v>107</v>
      </c>
      <c r="C115" s="96" t="s">
        <v>260</v>
      </c>
      <c r="D115" s="94">
        <v>54</v>
      </c>
      <c r="E115" s="149" t="s">
        <v>317</v>
      </c>
      <c r="F115" s="103">
        <v>1</v>
      </c>
      <c r="G115" s="94">
        <v>51</v>
      </c>
      <c r="H115" s="151" t="s">
        <v>320</v>
      </c>
      <c r="I115" s="95" t="s">
        <v>353</v>
      </c>
      <c r="J115" s="95">
        <f t="shared" si="1"/>
        <v>-3</v>
      </c>
      <c r="K115" s="143">
        <v>2000</v>
      </c>
      <c r="L115" s="143">
        <v>25000</v>
      </c>
      <c r="M115" s="104">
        <f t="shared" si="2"/>
        <v>23000</v>
      </c>
      <c r="N115" s="92" t="s">
        <v>338</v>
      </c>
      <c r="O115" s="92">
        <v>34041</v>
      </c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57"/>
      <c r="CB115" s="57"/>
      <c r="CC115" s="57"/>
      <c r="CD115" s="57"/>
      <c r="CE115" s="57"/>
      <c r="CF115" s="57"/>
      <c r="CG115" s="57"/>
      <c r="CH115" s="57"/>
      <c r="CI115" s="57"/>
      <c r="CJ115" s="57"/>
      <c r="CK115" s="57"/>
      <c r="CL115" s="57"/>
      <c r="CM115" s="57"/>
      <c r="CN115" s="57"/>
      <c r="CO115" s="57"/>
      <c r="CP115" s="57"/>
      <c r="CQ115" s="57"/>
      <c r="CR115" s="57"/>
      <c r="CS115" s="57"/>
      <c r="CT115" s="57"/>
      <c r="CU115" s="57"/>
      <c r="CV115" s="57"/>
      <c r="CW115" s="57"/>
      <c r="CX115" s="57"/>
      <c r="CY115" s="57"/>
      <c r="CZ115" s="57"/>
      <c r="DA115" s="57"/>
      <c r="DB115" s="57"/>
      <c r="DC115" s="57"/>
      <c r="DD115" s="57"/>
      <c r="DE115" s="57"/>
      <c r="DF115" s="57"/>
      <c r="DG115" s="57"/>
      <c r="DH115" s="57"/>
      <c r="DI115" s="57"/>
      <c r="DJ115" s="57"/>
      <c r="DK115" s="57"/>
      <c r="DL115" s="57"/>
      <c r="DM115" s="57"/>
      <c r="DN115" s="57"/>
      <c r="DO115" s="57"/>
      <c r="DP115" s="57"/>
      <c r="DQ115" s="57"/>
      <c r="DR115" s="57"/>
      <c r="DS115" s="57"/>
      <c r="DT115" s="57"/>
      <c r="DU115" s="57"/>
      <c r="DV115" s="57"/>
      <c r="DW115" s="57"/>
      <c r="DX115" s="57"/>
      <c r="DY115" s="57"/>
      <c r="DZ115" s="57"/>
      <c r="EA115" s="57"/>
      <c r="EB115" s="57"/>
      <c r="EC115" s="57"/>
      <c r="ED115" s="57"/>
      <c r="EE115" s="57"/>
      <c r="EF115" s="57"/>
      <c r="EG115" s="57"/>
      <c r="EH115" s="57"/>
      <c r="EI115" s="57"/>
      <c r="EJ115" s="57"/>
      <c r="EK115" s="57"/>
      <c r="EL115" s="57"/>
      <c r="EM115" s="57"/>
      <c r="EN115" s="57"/>
      <c r="EO115" s="57"/>
      <c r="EP115" s="57"/>
      <c r="EQ115" s="57"/>
      <c r="ER115" s="57"/>
      <c r="ES115" s="57"/>
      <c r="ET115" s="57"/>
      <c r="EU115" s="57"/>
      <c r="EV115" s="57"/>
      <c r="EW115" s="57"/>
      <c r="EX115" s="57"/>
      <c r="EY115" s="57"/>
      <c r="EZ115" s="57"/>
      <c r="FA115" s="57"/>
      <c r="FB115" s="57"/>
      <c r="FC115" s="57"/>
      <c r="FD115" s="57"/>
      <c r="FE115" s="57"/>
      <c r="FF115" s="57"/>
      <c r="FG115" s="57"/>
      <c r="FH115" s="57"/>
      <c r="FI115" s="57"/>
      <c r="FJ115" s="57"/>
      <c r="FK115" s="57"/>
      <c r="FL115" s="57"/>
      <c r="FM115" s="57"/>
      <c r="FN115" s="57"/>
      <c r="FO115" s="57"/>
      <c r="FP115" s="57"/>
      <c r="FQ115" s="57"/>
      <c r="FR115" s="57"/>
      <c r="FS115" s="57"/>
      <c r="FT115" s="57"/>
      <c r="FU115" s="57"/>
      <c r="FV115" s="57"/>
      <c r="FW115" s="57"/>
      <c r="FX115" s="57"/>
      <c r="FY115" s="57"/>
      <c r="FZ115" s="57"/>
      <c r="GA115" s="57"/>
      <c r="GB115" s="57"/>
      <c r="GC115" s="57"/>
      <c r="GD115" s="57"/>
      <c r="GE115" s="57"/>
      <c r="GF115" s="57"/>
      <c r="GG115" s="57"/>
      <c r="GH115" s="57"/>
      <c r="GI115" s="57"/>
      <c r="GJ115" s="57"/>
      <c r="GK115" s="57"/>
      <c r="GL115" s="57"/>
      <c r="GM115" s="57"/>
      <c r="GN115" s="57"/>
      <c r="GO115" s="57"/>
      <c r="GP115" s="57"/>
      <c r="GQ115" s="57"/>
      <c r="GR115" s="57"/>
      <c r="GS115" s="57"/>
      <c r="GT115" s="57"/>
      <c r="GU115" s="57"/>
      <c r="GV115" s="57"/>
      <c r="GW115" s="57"/>
      <c r="GX115" s="57"/>
      <c r="GY115" s="57"/>
      <c r="GZ115" s="57"/>
      <c r="HA115" s="57"/>
      <c r="HB115" s="57"/>
      <c r="HC115" s="57"/>
      <c r="HD115" s="57"/>
      <c r="HE115" s="57"/>
      <c r="HF115" s="57"/>
      <c r="HG115" s="57"/>
      <c r="HH115" s="57"/>
      <c r="HI115" s="57"/>
      <c r="HJ115" s="57"/>
      <c r="HK115" s="57"/>
      <c r="HL115" s="57"/>
      <c r="HM115" s="57"/>
      <c r="HN115" s="57"/>
      <c r="HO115" s="57"/>
      <c r="HP115" s="57"/>
      <c r="HQ115" s="57"/>
      <c r="HR115" s="57"/>
      <c r="HS115" s="57"/>
      <c r="HT115" s="57"/>
      <c r="HU115" s="57"/>
      <c r="HV115" s="57"/>
      <c r="HW115" s="57"/>
      <c r="HX115" s="57"/>
      <c r="HY115" s="57"/>
      <c r="HZ115" s="57"/>
      <c r="IA115" s="57"/>
      <c r="IB115" s="57"/>
      <c r="IC115" s="57"/>
      <c r="ID115" s="57"/>
      <c r="IE115" s="57"/>
      <c r="IF115" s="57"/>
      <c r="IG115" s="57"/>
      <c r="IH115" s="57"/>
      <c r="II115" s="57"/>
      <c r="IJ115" s="57"/>
      <c r="IK115" s="57"/>
      <c r="IL115" s="57"/>
      <c r="IM115" s="57"/>
      <c r="IN115" s="57"/>
    </row>
    <row r="116" spans="1:248" s="9" customFormat="1">
      <c r="A116" s="93" t="s">
        <v>150</v>
      </c>
      <c r="B116" s="91">
        <v>108</v>
      </c>
      <c r="C116" s="96" t="s">
        <v>261</v>
      </c>
      <c r="D116" s="94">
        <v>37</v>
      </c>
      <c r="E116" s="149" t="s">
        <v>317</v>
      </c>
      <c r="F116" s="103">
        <v>1</v>
      </c>
      <c r="G116" s="94">
        <v>39</v>
      </c>
      <c r="H116" s="151" t="s">
        <v>320</v>
      </c>
      <c r="I116" s="95" t="s">
        <v>353</v>
      </c>
      <c r="J116" s="95">
        <f t="shared" si="1"/>
        <v>2</v>
      </c>
      <c r="K116" s="143">
        <v>1800</v>
      </c>
      <c r="L116" s="143">
        <v>27000</v>
      </c>
      <c r="M116" s="104">
        <f t="shared" si="2"/>
        <v>25200</v>
      </c>
      <c r="N116" s="92" t="s">
        <v>338</v>
      </c>
      <c r="O116" s="92">
        <v>132080</v>
      </c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  <c r="CC116" s="57"/>
      <c r="CD116" s="57"/>
      <c r="CE116" s="57"/>
      <c r="CF116" s="57"/>
      <c r="CG116" s="57"/>
      <c r="CH116" s="57"/>
      <c r="CI116" s="57"/>
      <c r="CJ116" s="57"/>
      <c r="CK116" s="57"/>
      <c r="CL116" s="57"/>
      <c r="CM116" s="57"/>
      <c r="CN116" s="57"/>
      <c r="CO116" s="57"/>
      <c r="CP116" s="57"/>
      <c r="CQ116" s="57"/>
      <c r="CR116" s="57"/>
      <c r="CS116" s="57"/>
      <c r="CT116" s="57"/>
      <c r="CU116" s="57"/>
      <c r="CV116" s="57"/>
      <c r="CW116" s="57"/>
      <c r="CX116" s="57"/>
      <c r="CY116" s="57"/>
      <c r="CZ116" s="57"/>
      <c r="DA116" s="57"/>
      <c r="DB116" s="57"/>
      <c r="DC116" s="57"/>
      <c r="DD116" s="57"/>
      <c r="DE116" s="57"/>
      <c r="DF116" s="57"/>
      <c r="DG116" s="57"/>
      <c r="DH116" s="57"/>
      <c r="DI116" s="57"/>
      <c r="DJ116" s="57"/>
      <c r="DK116" s="57"/>
      <c r="DL116" s="57"/>
      <c r="DM116" s="57"/>
      <c r="DN116" s="57"/>
      <c r="DO116" s="57"/>
      <c r="DP116" s="57"/>
      <c r="DQ116" s="57"/>
      <c r="DR116" s="57"/>
      <c r="DS116" s="57"/>
      <c r="DT116" s="57"/>
      <c r="DU116" s="57"/>
      <c r="DV116" s="57"/>
      <c r="DW116" s="57"/>
      <c r="DX116" s="57"/>
      <c r="DY116" s="57"/>
      <c r="DZ116" s="57"/>
      <c r="EA116" s="57"/>
      <c r="EB116" s="57"/>
      <c r="EC116" s="57"/>
      <c r="ED116" s="57"/>
      <c r="EE116" s="57"/>
      <c r="EF116" s="57"/>
      <c r="EG116" s="57"/>
      <c r="EH116" s="57"/>
      <c r="EI116" s="57"/>
      <c r="EJ116" s="57"/>
      <c r="EK116" s="57"/>
      <c r="EL116" s="57"/>
      <c r="EM116" s="57"/>
      <c r="EN116" s="57"/>
      <c r="EO116" s="57"/>
      <c r="EP116" s="57"/>
      <c r="EQ116" s="57"/>
      <c r="ER116" s="57"/>
      <c r="ES116" s="57"/>
      <c r="ET116" s="57"/>
      <c r="EU116" s="57"/>
      <c r="EV116" s="57"/>
      <c r="EW116" s="57"/>
      <c r="EX116" s="57"/>
      <c r="EY116" s="57"/>
      <c r="EZ116" s="57"/>
      <c r="FA116" s="57"/>
      <c r="FB116" s="57"/>
      <c r="FC116" s="57"/>
      <c r="FD116" s="57"/>
      <c r="FE116" s="57"/>
      <c r="FF116" s="57"/>
      <c r="FG116" s="57"/>
      <c r="FH116" s="57"/>
      <c r="FI116" s="57"/>
      <c r="FJ116" s="57"/>
      <c r="FK116" s="57"/>
      <c r="FL116" s="57"/>
      <c r="FM116" s="57"/>
      <c r="FN116" s="57"/>
      <c r="FO116" s="57"/>
      <c r="FP116" s="57"/>
      <c r="FQ116" s="57"/>
      <c r="FR116" s="57"/>
      <c r="FS116" s="57"/>
      <c r="FT116" s="57"/>
      <c r="FU116" s="57"/>
      <c r="FV116" s="57"/>
      <c r="FW116" s="57"/>
      <c r="FX116" s="57"/>
      <c r="FY116" s="57"/>
      <c r="FZ116" s="57"/>
      <c r="GA116" s="57"/>
      <c r="GB116" s="57"/>
      <c r="GC116" s="57"/>
      <c r="GD116" s="57"/>
      <c r="GE116" s="57"/>
      <c r="GF116" s="57"/>
      <c r="GG116" s="57"/>
      <c r="GH116" s="57"/>
      <c r="GI116" s="57"/>
      <c r="GJ116" s="57"/>
      <c r="GK116" s="57"/>
      <c r="GL116" s="57"/>
      <c r="GM116" s="57"/>
      <c r="GN116" s="57"/>
      <c r="GO116" s="57"/>
      <c r="GP116" s="57"/>
      <c r="GQ116" s="57"/>
      <c r="GR116" s="57"/>
      <c r="GS116" s="57"/>
      <c r="GT116" s="57"/>
      <c r="GU116" s="57"/>
      <c r="GV116" s="57"/>
      <c r="GW116" s="57"/>
      <c r="GX116" s="57"/>
      <c r="GY116" s="57"/>
      <c r="GZ116" s="57"/>
      <c r="HA116" s="57"/>
      <c r="HB116" s="57"/>
      <c r="HC116" s="57"/>
      <c r="HD116" s="57"/>
      <c r="HE116" s="57"/>
      <c r="HF116" s="57"/>
      <c r="HG116" s="57"/>
      <c r="HH116" s="57"/>
      <c r="HI116" s="57"/>
      <c r="HJ116" s="57"/>
      <c r="HK116" s="57"/>
      <c r="HL116" s="57"/>
      <c r="HM116" s="57"/>
      <c r="HN116" s="57"/>
      <c r="HO116" s="57"/>
      <c r="HP116" s="57"/>
      <c r="HQ116" s="57"/>
      <c r="HR116" s="57"/>
      <c r="HS116" s="57"/>
      <c r="HT116" s="57"/>
      <c r="HU116" s="57"/>
      <c r="HV116" s="57"/>
      <c r="HW116" s="57"/>
      <c r="HX116" s="57"/>
      <c r="HY116" s="57"/>
      <c r="HZ116" s="57"/>
      <c r="IA116" s="57"/>
      <c r="IB116" s="57"/>
      <c r="IC116" s="57"/>
      <c r="ID116" s="57"/>
      <c r="IE116" s="57"/>
      <c r="IF116" s="57"/>
      <c r="IG116" s="57"/>
      <c r="IH116" s="57"/>
      <c r="II116" s="57"/>
      <c r="IJ116" s="57"/>
      <c r="IK116" s="57"/>
      <c r="IL116" s="57"/>
      <c r="IM116" s="57"/>
      <c r="IN116" s="57"/>
    </row>
    <row r="117" spans="1:248" s="9" customFormat="1">
      <c r="A117" s="93" t="s">
        <v>151</v>
      </c>
      <c r="B117" s="91">
        <v>109</v>
      </c>
      <c r="C117" s="96" t="s">
        <v>262</v>
      </c>
      <c r="D117" s="94">
        <v>34</v>
      </c>
      <c r="E117" s="149" t="s">
        <v>317</v>
      </c>
      <c r="F117" s="103">
        <v>1</v>
      </c>
      <c r="G117" s="94">
        <v>37</v>
      </c>
      <c r="H117" s="151" t="s">
        <v>320</v>
      </c>
      <c r="I117" s="95" t="s">
        <v>353</v>
      </c>
      <c r="J117" s="95">
        <f t="shared" si="1"/>
        <v>3</v>
      </c>
      <c r="K117" s="143">
        <v>1500</v>
      </c>
      <c r="L117" s="143">
        <v>20000</v>
      </c>
      <c r="M117" s="104">
        <f t="shared" si="2"/>
        <v>18500</v>
      </c>
      <c r="N117" s="92" t="s">
        <v>338</v>
      </c>
      <c r="O117" s="92">
        <v>34041</v>
      </c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  <c r="CL117" s="57"/>
      <c r="CM117" s="57"/>
      <c r="CN117" s="57"/>
      <c r="CO117" s="57"/>
      <c r="CP117" s="57"/>
      <c r="CQ117" s="57"/>
      <c r="CR117" s="57"/>
      <c r="CS117" s="57"/>
      <c r="CT117" s="57"/>
      <c r="CU117" s="57"/>
      <c r="CV117" s="57"/>
      <c r="CW117" s="57"/>
      <c r="CX117" s="57"/>
      <c r="CY117" s="57"/>
      <c r="CZ117" s="57"/>
      <c r="DA117" s="57"/>
      <c r="DB117" s="57"/>
      <c r="DC117" s="57"/>
      <c r="DD117" s="57"/>
      <c r="DE117" s="57"/>
      <c r="DF117" s="57"/>
      <c r="DG117" s="57"/>
      <c r="DH117" s="57"/>
      <c r="DI117" s="57"/>
      <c r="DJ117" s="57"/>
      <c r="DK117" s="57"/>
      <c r="DL117" s="57"/>
      <c r="DM117" s="57"/>
      <c r="DN117" s="57"/>
      <c r="DO117" s="57"/>
      <c r="DP117" s="57"/>
      <c r="DQ117" s="57"/>
      <c r="DR117" s="57"/>
      <c r="DS117" s="57"/>
      <c r="DT117" s="57"/>
      <c r="DU117" s="57"/>
      <c r="DV117" s="57"/>
      <c r="DW117" s="57"/>
      <c r="DX117" s="57"/>
      <c r="DY117" s="57"/>
      <c r="DZ117" s="57"/>
      <c r="EA117" s="57"/>
      <c r="EB117" s="57"/>
      <c r="EC117" s="57"/>
      <c r="ED117" s="57"/>
      <c r="EE117" s="57"/>
      <c r="EF117" s="57"/>
      <c r="EG117" s="57"/>
      <c r="EH117" s="57"/>
      <c r="EI117" s="57"/>
      <c r="EJ117" s="57"/>
      <c r="EK117" s="57"/>
      <c r="EL117" s="57"/>
      <c r="EM117" s="57"/>
      <c r="EN117" s="57"/>
      <c r="EO117" s="57"/>
      <c r="EP117" s="57"/>
      <c r="EQ117" s="57"/>
      <c r="ER117" s="57"/>
      <c r="ES117" s="57"/>
      <c r="ET117" s="57"/>
      <c r="EU117" s="57"/>
      <c r="EV117" s="57"/>
      <c r="EW117" s="57"/>
      <c r="EX117" s="57"/>
      <c r="EY117" s="57"/>
      <c r="EZ117" s="57"/>
      <c r="FA117" s="57"/>
      <c r="FB117" s="57"/>
      <c r="FC117" s="57"/>
      <c r="FD117" s="57"/>
      <c r="FE117" s="57"/>
      <c r="FF117" s="57"/>
      <c r="FG117" s="57"/>
      <c r="FH117" s="57"/>
      <c r="FI117" s="57"/>
      <c r="FJ117" s="57"/>
      <c r="FK117" s="57"/>
      <c r="FL117" s="57"/>
      <c r="FM117" s="57"/>
      <c r="FN117" s="57"/>
      <c r="FO117" s="57"/>
      <c r="FP117" s="57"/>
      <c r="FQ117" s="57"/>
      <c r="FR117" s="57"/>
      <c r="FS117" s="57"/>
      <c r="FT117" s="57"/>
      <c r="FU117" s="57"/>
      <c r="FV117" s="57"/>
      <c r="FW117" s="57"/>
      <c r="FX117" s="57"/>
      <c r="FY117" s="57"/>
      <c r="FZ117" s="57"/>
      <c r="GA117" s="57"/>
      <c r="GB117" s="57"/>
      <c r="GC117" s="57"/>
      <c r="GD117" s="57"/>
      <c r="GE117" s="57"/>
      <c r="GF117" s="57"/>
      <c r="GG117" s="57"/>
      <c r="GH117" s="57"/>
      <c r="GI117" s="57"/>
      <c r="GJ117" s="57"/>
      <c r="GK117" s="57"/>
      <c r="GL117" s="57"/>
      <c r="GM117" s="57"/>
      <c r="GN117" s="57"/>
      <c r="GO117" s="57"/>
      <c r="GP117" s="57"/>
      <c r="GQ117" s="57"/>
      <c r="GR117" s="57"/>
      <c r="GS117" s="57"/>
      <c r="GT117" s="57"/>
      <c r="GU117" s="57"/>
      <c r="GV117" s="57"/>
      <c r="GW117" s="57"/>
      <c r="GX117" s="57"/>
      <c r="GY117" s="57"/>
      <c r="GZ117" s="57"/>
      <c r="HA117" s="57"/>
      <c r="HB117" s="57"/>
      <c r="HC117" s="57"/>
      <c r="HD117" s="57"/>
      <c r="HE117" s="57"/>
      <c r="HF117" s="57"/>
      <c r="HG117" s="57"/>
      <c r="HH117" s="57"/>
      <c r="HI117" s="57"/>
      <c r="HJ117" s="57"/>
      <c r="HK117" s="57"/>
      <c r="HL117" s="57"/>
      <c r="HM117" s="57"/>
      <c r="HN117" s="57"/>
      <c r="HO117" s="57"/>
      <c r="HP117" s="57"/>
      <c r="HQ117" s="57"/>
      <c r="HR117" s="57"/>
      <c r="HS117" s="57"/>
      <c r="HT117" s="57"/>
      <c r="HU117" s="57"/>
      <c r="HV117" s="57"/>
      <c r="HW117" s="57"/>
      <c r="HX117" s="57"/>
      <c r="HY117" s="57"/>
      <c r="HZ117" s="57"/>
      <c r="IA117" s="57"/>
      <c r="IB117" s="57"/>
      <c r="IC117" s="57"/>
      <c r="ID117" s="57"/>
      <c r="IE117" s="57"/>
      <c r="IF117" s="57"/>
      <c r="IG117" s="57"/>
      <c r="IH117" s="57"/>
      <c r="II117" s="57"/>
      <c r="IJ117" s="57"/>
      <c r="IK117" s="57"/>
      <c r="IL117" s="57"/>
      <c r="IM117" s="57"/>
      <c r="IN117" s="57"/>
    </row>
    <row r="118" spans="1:248" s="9" customFormat="1">
      <c r="A118" s="93" t="s">
        <v>152</v>
      </c>
      <c r="B118" s="91">
        <v>110</v>
      </c>
      <c r="C118" s="96" t="s">
        <v>263</v>
      </c>
      <c r="D118" s="94">
        <v>40</v>
      </c>
      <c r="E118" s="149" t="s">
        <v>317</v>
      </c>
      <c r="F118" s="103">
        <v>1</v>
      </c>
      <c r="G118" s="94">
        <v>32</v>
      </c>
      <c r="H118" s="151" t="s">
        <v>351</v>
      </c>
      <c r="I118" s="95" t="s">
        <v>41</v>
      </c>
      <c r="J118" s="95">
        <f t="shared" si="1"/>
        <v>-8</v>
      </c>
      <c r="K118" s="144">
        <v>1500</v>
      </c>
      <c r="L118" s="145">
        <v>20000</v>
      </c>
      <c r="M118" s="104">
        <f t="shared" si="2"/>
        <v>18500</v>
      </c>
      <c r="N118" s="92" t="s">
        <v>338</v>
      </c>
      <c r="O118" s="92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  <c r="CL118" s="57"/>
      <c r="CM118" s="57"/>
      <c r="CN118" s="57"/>
      <c r="CO118" s="57"/>
      <c r="CP118" s="57"/>
      <c r="CQ118" s="57"/>
      <c r="CR118" s="57"/>
      <c r="CS118" s="57"/>
      <c r="CT118" s="57"/>
      <c r="CU118" s="57"/>
      <c r="CV118" s="57"/>
      <c r="CW118" s="57"/>
      <c r="CX118" s="57"/>
      <c r="CY118" s="57"/>
      <c r="CZ118" s="57"/>
      <c r="DA118" s="57"/>
      <c r="DB118" s="57"/>
      <c r="DC118" s="57"/>
      <c r="DD118" s="57"/>
      <c r="DE118" s="57"/>
      <c r="DF118" s="57"/>
      <c r="DG118" s="57"/>
      <c r="DH118" s="57"/>
      <c r="DI118" s="57"/>
      <c r="DJ118" s="57"/>
      <c r="DK118" s="57"/>
      <c r="DL118" s="57"/>
      <c r="DM118" s="57"/>
      <c r="DN118" s="57"/>
      <c r="DO118" s="57"/>
      <c r="DP118" s="57"/>
      <c r="DQ118" s="57"/>
      <c r="DR118" s="57"/>
      <c r="DS118" s="57"/>
      <c r="DT118" s="57"/>
      <c r="DU118" s="57"/>
      <c r="DV118" s="57"/>
      <c r="DW118" s="57"/>
      <c r="DX118" s="57"/>
      <c r="DY118" s="57"/>
      <c r="DZ118" s="57"/>
      <c r="EA118" s="57"/>
      <c r="EB118" s="57"/>
      <c r="EC118" s="57"/>
      <c r="ED118" s="57"/>
      <c r="EE118" s="57"/>
      <c r="EF118" s="57"/>
      <c r="EG118" s="57"/>
      <c r="EH118" s="57"/>
      <c r="EI118" s="57"/>
      <c r="EJ118" s="57"/>
      <c r="EK118" s="57"/>
      <c r="EL118" s="57"/>
      <c r="EM118" s="57"/>
      <c r="EN118" s="57"/>
      <c r="EO118" s="57"/>
      <c r="EP118" s="57"/>
      <c r="EQ118" s="57"/>
      <c r="ER118" s="57"/>
      <c r="ES118" s="57"/>
      <c r="ET118" s="57"/>
      <c r="EU118" s="57"/>
      <c r="EV118" s="57"/>
      <c r="EW118" s="57"/>
      <c r="EX118" s="57"/>
      <c r="EY118" s="57"/>
      <c r="EZ118" s="57"/>
      <c r="FA118" s="57"/>
      <c r="FB118" s="57"/>
      <c r="FC118" s="57"/>
      <c r="FD118" s="57"/>
      <c r="FE118" s="57"/>
      <c r="FF118" s="57"/>
      <c r="FG118" s="57"/>
      <c r="FH118" s="57"/>
      <c r="FI118" s="57"/>
      <c r="FJ118" s="57"/>
      <c r="FK118" s="57"/>
      <c r="FL118" s="57"/>
      <c r="FM118" s="57"/>
      <c r="FN118" s="57"/>
      <c r="FO118" s="57"/>
      <c r="FP118" s="57"/>
      <c r="FQ118" s="57"/>
      <c r="FR118" s="57"/>
      <c r="FS118" s="57"/>
      <c r="FT118" s="57"/>
      <c r="FU118" s="57"/>
      <c r="FV118" s="57"/>
      <c r="FW118" s="57"/>
      <c r="FX118" s="57"/>
      <c r="FY118" s="57"/>
      <c r="FZ118" s="57"/>
      <c r="GA118" s="57"/>
      <c r="GB118" s="57"/>
      <c r="GC118" s="57"/>
      <c r="GD118" s="57"/>
      <c r="GE118" s="57"/>
      <c r="GF118" s="57"/>
      <c r="GG118" s="57"/>
      <c r="GH118" s="57"/>
      <c r="GI118" s="57"/>
      <c r="GJ118" s="57"/>
      <c r="GK118" s="57"/>
      <c r="GL118" s="57"/>
      <c r="GM118" s="57"/>
      <c r="GN118" s="57"/>
      <c r="GO118" s="57"/>
      <c r="GP118" s="57"/>
      <c r="GQ118" s="57"/>
      <c r="GR118" s="57"/>
      <c r="GS118" s="57"/>
      <c r="GT118" s="57"/>
      <c r="GU118" s="57"/>
      <c r="GV118" s="57"/>
      <c r="GW118" s="57"/>
      <c r="GX118" s="57"/>
      <c r="GY118" s="57"/>
      <c r="GZ118" s="57"/>
      <c r="HA118" s="57"/>
      <c r="HB118" s="57"/>
      <c r="HC118" s="57"/>
      <c r="HD118" s="57"/>
      <c r="HE118" s="57"/>
      <c r="HF118" s="57"/>
      <c r="HG118" s="57"/>
      <c r="HH118" s="57"/>
      <c r="HI118" s="57"/>
      <c r="HJ118" s="57"/>
      <c r="HK118" s="57"/>
      <c r="HL118" s="57"/>
      <c r="HM118" s="57"/>
      <c r="HN118" s="57"/>
      <c r="HO118" s="57"/>
      <c r="HP118" s="57"/>
      <c r="HQ118" s="57"/>
      <c r="HR118" s="57"/>
      <c r="HS118" s="57"/>
      <c r="HT118" s="57"/>
      <c r="HU118" s="57"/>
      <c r="HV118" s="57"/>
      <c r="HW118" s="57"/>
      <c r="HX118" s="57"/>
      <c r="HY118" s="57"/>
      <c r="HZ118" s="57"/>
      <c r="IA118" s="57"/>
      <c r="IB118" s="57"/>
      <c r="IC118" s="57"/>
      <c r="ID118" s="57"/>
      <c r="IE118" s="57"/>
      <c r="IF118" s="57"/>
      <c r="IG118" s="57"/>
      <c r="IH118" s="57"/>
      <c r="II118" s="57"/>
      <c r="IJ118" s="57"/>
      <c r="IK118" s="57"/>
      <c r="IL118" s="57"/>
      <c r="IM118" s="57"/>
      <c r="IN118" s="57"/>
    </row>
    <row r="119" spans="1:248" s="9" customFormat="1">
      <c r="A119" s="93" t="s">
        <v>153</v>
      </c>
      <c r="B119" s="91">
        <v>111</v>
      </c>
      <c r="C119" s="96" t="s">
        <v>264</v>
      </c>
      <c r="D119" s="94">
        <v>46</v>
      </c>
      <c r="E119" s="149" t="s">
        <v>317</v>
      </c>
      <c r="F119" s="103">
        <v>1</v>
      </c>
      <c r="G119" s="94">
        <v>46</v>
      </c>
      <c r="H119" s="151" t="s">
        <v>351</v>
      </c>
      <c r="I119" s="95" t="s">
        <v>41</v>
      </c>
      <c r="J119" s="95">
        <f t="shared" si="1"/>
        <v>0</v>
      </c>
      <c r="K119" s="144">
        <v>1000</v>
      </c>
      <c r="L119" s="145">
        <v>20500</v>
      </c>
      <c r="M119" s="104">
        <f t="shared" si="2"/>
        <v>19500</v>
      </c>
      <c r="N119" s="92" t="s">
        <v>338</v>
      </c>
      <c r="O119" s="92">
        <v>34196</v>
      </c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57"/>
      <c r="CB119" s="57"/>
      <c r="CC119" s="57"/>
      <c r="CD119" s="57"/>
      <c r="CE119" s="57"/>
      <c r="CF119" s="57"/>
      <c r="CG119" s="57"/>
      <c r="CH119" s="57"/>
      <c r="CI119" s="57"/>
      <c r="CJ119" s="57"/>
      <c r="CK119" s="57"/>
      <c r="CL119" s="57"/>
      <c r="CM119" s="57"/>
      <c r="CN119" s="57"/>
      <c r="CO119" s="57"/>
      <c r="CP119" s="57"/>
      <c r="CQ119" s="57"/>
      <c r="CR119" s="57"/>
      <c r="CS119" s="57"/>
      <c r="CT119" s="57"/>
      <c r="CU119" s="57"/>
      <c r="CV119" s="57"/>
      <c r="CW119" s="57"/>
      <c r="CX119" s="57"/>
      <c r="CY119" s="57"/>
      <c r="CZ119" s="57"/>
      <c r="DA119" s="57"/>
      <c r="DB119" s="57"/>
      <c r="DC119" s="57"/>
      <c r="DD119" s="57"/>
      <c r="DE119" s="57"/>
      <c r="DF119" s="57"/>
      <c r="DG119" s="57"/>
      <c r="DH119" s="57"/>
      <c r="DI119" s="57"/>
      <c r="DJ119" s="57"/>
      <c r="DK119" s="57"/>
      <c r="DL119" s="57"/>
      <c r="DM119" s="57"/>
      <c r="DN119" s="57"/>
      <c r="DO119" s="57"/>
      <c r="DP119" s="57"/>
      <c r="DQ119" s="57"/>
      <c r="DR119" s="57"/>
      <c r="DS119" s="57"/>
      <c r="DT119" s="57"/>
      <c r="DU119" s="57"/>
      <c r="DV119" s="57"/>
      <c r="DW119" s="57"/>
      <c r="DX119" s="57"/>
      <c r="DY119" s="57"/>
      <c r="DZ119" s="57"/>
      <c r="EA119" s="57"/>
      <c r="EB119" s="57"/>
      <c r="EC119" s="57"/>
      <c r="ED119" s="57"/>
      <c r="EE119" s="57"/>
      <c r="EF119" s="57"/>
      <c r="EG119" s="57"/>
      <c r="EH119" s="57"/>
      <c r="EI119" s="57"/>
      <c r="EJ119" s="57"/>
      <c r="EK119" s="57"/>
      <c r="EL119" s="57"/>
      <c r="EM119" s="57"/>
      <c r="EN119" s="57"/>
      <c r="EO119" s="57"/>
      <c r="EP119" s="57"/>
      <c r="EQ119" s="57"/>
      <c r="ER119" s="57"/>
      <c r="ES119" s="57"/>
      <c r="ET119" s="57"/>
      <c r="EU119" s="57"/>
      <c r="EV119" s="57"/>
      <c r="EW119" s="57"/>
      <c r="EX119" s="57"/>
      <c r="EY119" s="57"/>
      <c r="EZ119" s="57"/>
      <c r="FA119" s="57"/>
      <c r="FB119" s="57"/>
      <c r="FC119" s="57"/>
      <c r="FD119" s="57"/>
      <c r="FE119" s="57"/>
      <c r="FF119" s="57"/>
      <c r="FG119" s="57"/>
      <c r="FH119" s="57"/>
      <c r="FI119" s="57"/>
      <c r="FJ119" s="57"/>
      <c r="FK119" s="57"/>
      <c r="FL119" s="57"/>
      <c r="FM119" s="57"/>
      <c r="FN119" s="57"/>
      <c r="FO119" s="57"/>
      <c r="FP119" s="57"/>
      <c r="FQ119" s="57"/>
      <c r="FR119" s="57"/>
      <c r="FS119" s="57"/>
      <c r="FT119" s="57"/>
      <c r="FU119" s="57"/>
      <c r="FV119" s="57"/>
      <c r="FW119" s="57"/>
      <c r="FX119" s="57"/>
      <c r="FY119" s="57"/>
      <c r="FZ119" s="57"/>
      <c r="GA119" s="57"/>
      <c r="GB119" s="57"/>
      <c r="GC119" s="57"/>
      <c r="GD119" s="57"/>
      <c r="GE119" s="57"/>
      <c r="GF119" s="57"/>
      <c r="GG119" s="57"/>
      <c r="GH119" s="57"/>
      <c r="GI119" s="57"/>
      <c r="GJ119" s="57"/>
      <c r="GK119" s="57"/>
      <c r="GL119" s="57"/>
      <c r="GM119" s="57"/>
      <c r="GN119" s="57"/>
      <c r="GO119" s="57"/>
      <c r="GP119" s="57"/>
      <c r="GQ119" s="57"/>
      <c r="GR119" s="57"/>
      <c r="GS119" s="57"/>
      <c r="GT119" s="57"/>
      <c r="GU119" s="57"/>
      <c r="GV119" s="57"/>
      <c r="GW119" s="57"/>
      <c r="GX119" s="57"/>
      <c r="GY119" s="57"/>
      <c r="GZ119" s="57"/>
      <c r="HA119" s="57"/>
      <c r="HB119" s="57"/>
      <c r="HC119" s="57"/>
      <c r="HD119" s="57"/>
      <c r="HE119" s="57"/>
      <c r="HF119" s="57"/>
      <c r="HG119" s="57"/>
      <c r="HH119" s="57"/>
      <c r="HI119" s="57"/>
      <c r="HJ119" s="57"/>
      <c r="HK119" s="57"/>
      <c r="HL119" s="57"/>
      <c r="HM119" s="57"/>
      <c r="HN119" s="57"/>
      <c r="HO119" s="57"/>
      <c r="HP119" s="57"/>
      <c r="HQ119" s="57"/>
      <c r="HR119" s="57"/>
      <c r="HS119" s="57"/>
      <c r="HT119" s="57"/>
      <c r="HU119" s="57"/>
      <c r="HV119" s="57"/>
      <c r="HW119" s="57"/>
      <c r="HX119" s="57"/>
      <c r="HY119" s="57"/>
      <c r="HZ119" s="57"/>
      <c r="IA119" s="57"/>
      <c r="IB119" s="57"/>
      <c r="IC119" s="57"/>
      <c r="ID119" s="57"/>
      <c r="IE119" s="57"/>
      <c r="IF119" s="57"/>
      <c r="IG119" s="57"/>
      <c r="IH119" s="57"/>
      <c r="II119" s="57"/>
      <c r="IJ119" s="57"/>
      <c r="IK119" s="57"/>
      <c r="IL119" s="57"/>
      <c r="IM119" s="57"/>
      <c r="IN119" s="57"/>
    </row>
    <row r="120" spans="1:248" s="9" customFormat="1">
      <c r="A120" s="93" t="s">
        <v>154</v>
      </c>
      <c r="B120" s="91">
        <v>112</v>
      </c>
      <c r="C120" s="96" t="s">
        <v>265</v>
      </c>
      <c r="D120" s="94">
        <v>37</v>
      </c>
      <c r="E120" s="150" t="s">
        <v>317</v>
      </c>
      <c r="F120" s="103">
        <v>1</v>
      </c>
      <c r="G120" s="94">
        <v>40</v>
      </c>
      <c r="H120" s="152" t="s">
        <v>351</v>
      </c>
      <c r="I120" s="95" t="s">
        <v>41</v>
      </c>
      <c r="J120" s="95">
        <f t="shared" si="1"/>
        <v>3</v>
      </c>
      <c r="K120" s="144">
        <v>2000</v>
      </c>
      <c r="L120" s="145">
        <v>25000</v>
      </c>
      <c r="M120" s="104">
        <f t="shared" si="2"/>
        <v>23000</v>
      </c>
      <c r="N120" s="92" t="s">
        <v>338</v>
      </c>
      <c r="O120" s="92">
        <v>34196</v>
      </c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7"/>
      <c r="CQ120" s="57"/>
      <c r="CR120" s="57"/>
      <c r="CS120" s="57"/>
      <c r="CT120" s="57"/>
      <c r="CU120" s="57"/>
      <c r="CV120" s="57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  <c r="DG120" s="57"/>
      <c r="DH120" s="57"/>
      <c r="DI120" s="57"/>
      <c r="DJ120" s="57"/>
      <c r="DK120" s="57"/>
      <c r="DL120" s="57"/>
      <c r="DM120" s="57"/>
      <c r="DN120" s="57"/>
      <c r="DO120" s="57"/>
      <c r="DP120" s="57"/>
      <c r="DQ120" s="57"/>
      <c r="DR120" s="57"/>
      <c r="DS120" s="57"/>
      <c r="DT120" s="57"/>
      <c r="DU120" s="57"/>
      <c r="DV120" s="57"/>
      <c r="DW120" s="57"/>
      <c r="DX120" s="57"/>
      <c r="DY120" s="57"/>
      <c r="DZ120" s="57"/>
      <c r="EA120" s="57"/>
      <c r="EB120" s="57"/>
      <c r="EC120" s="57"/>
      <c r="ED120" s="57"/>
      <c r="EE120" s="57"/>
      <c r="EF120" s="57"/>
      <c r="EG120" s="57"/>
      <c r="EH120" s="57"/>
      <c r="EI120" s="57"/>
      <c r="EJ120" s="57"/>
      <c r="EK120" s="57"/>
      <c r="EL120" s="57"/>
      <c r="EM120" s="57"/>
      <c r="EN120" s="57"/>
      <c r="EO120" s="57"/>
      <c r="EP120" s="57"/>
      <c r="EQ120" s="57"/>
      <c r="ER120" s="57"/>
      <c r="ES120" s="57"/>
      <c r="ET120" s="57"/>
      <c r="EU120" s="57"/>
      <c r="EV120" s="57"/>
      <c r="EW120" s="57"/>
      <c r="EX120" s="57"/>
      <c r="EY120" s="57"/>
      <c r="EZ120" s="57"/>
      <c r="FA120" s="57"/>
      <c r="FB120" s="57"/>
      <c r="FC120" s="57"/>
      <c r="FD120" s="57"/>
      <c r="FE120" s="57"/>
      <c r="FF120" s="57"/>
      <c r="FG120" s="57"/>
      <c r="FH120" s="57"/>
      <c r="FI120" s="57"/>
      <c r="FJ120" s="57"/>
      <c r="FK120" s="57"/>
      <c r="FL120" s="57"/>
      <c r="FM120" s="57"/>
      <c r="FN120" s="57"/>
      <c r="FO120" s="57"/>
      <c r="FP120" s="57"/>
      <c r="FQ120" s="57"/>
      <c r="FR120" s="57"/>
      <c r="FS120" s="57"/>
      <c r="FT120" s="57"/>
      <c r="FU120" s="57"/>
      <c r="FV120" s="57"/>
      <c r="FW120" s="57"/>
      <c r="FX120" s="57"/>
      <c r="FY120" s="57"/>
      <c r="FZ120" s="57"/>
      <c r="GA120" s="57"/>
      <c r="GB120" s="57"/>
      <c r="GC120" s="57"/>
      <c r="GD120" s="57"/>
      <c r="GE120" s="57"/>
      <c r="GF120" s="57"/>
      <c r="GG120" s="57"/>
      <c r="GH120" s="57"/>
      <c r="GI120" s="57"/>
      <c r="GJ120" s="57"/>
      <c r="GK120" s="57"/>
      <c r="GL120" s="57"/>
      <c r="GM120" s="57"/>
      <c r="GN120" s="57"/>
      <c r="GO120" s="57"/>
      <c r="GP120" s="57"/>
      <c r="GQ120" s="57"/>
      <c r="GR120" s="57"/>
      <c r="GS120" s="57"/>
      <c r="GT120" s="57"/>
      <c r="GU120" s="57"/>
      <c r="GV120" s="57"/>
      <c r="GW120" s="57"/>
      <c r="GX120" s="57"/>
      <c r="GY120" s="57"/>
      <c r="GZ120" s="57"/>
      <c r="HA120" s="57"/>
      <c r="HB120" s="57"/>
      <c r="HC120" s="57"/>
      <c r="HD120" s="57"/>
      <c r="HE120" s="57"/>
      <c r="HF120" s="57"/>
      <c r="HG120" s="57"/>
      <c r="HH120" s="57"/>
      <c r="HI120" s="57"/>
      <c r="HJ120" s="57"/>
      <c r="HK120" s="57"/>
      <c r="HL120" s="57"/>
      <c r="HM120" s="57"/>
      <c r="HN120" s="57"/>
      <c r="HO120" s="57"/>
      <c r="HP120" s="57"/>
      <c r="HQ120" s="57"/>
      <c r="HR120" s="57"/>
      <c r="HS120" s="57"/>
      <c r="HT120" s="57"/>
      <c r="HU120" s="57"/>
      <c r="HV120" s="57"/>
      <c r="HW120" s="57"/>
      <c r="HX120" s="57"/>
      <c r="HY120" s="57"/>
      <c r="HZ120" s="57"/>
      <c r="IA120" s="57"/>
      <c r="IB120" s="57"/>
      <c r="IC120" s="57"/>
      <c r="ID120" s="57"/>
      <c r="IE120" s="57"/>
      <c r="IF120" s="57"/>
      <c r="IG120" s="57"/>
      <c r="IH120" s="57"/>
      <c r="II120" s="57"/>
      <c r="IJ120" s="57"/>
      <c r="IK120" s="57"/>
      <c r="IL120" s="57"/>
      <c r="IM120" s="57"/>
      <c r="IN120" s="57"/>
    </row>
    <row r="121" spans="1:248" s="9" customFormat="1">
      <c r="A121" s="93" t="s">
        <v>155</v>
      </c>
      <c r="B121" s="91">
        <v>113</v>
      </c>
      <c r="C121" s="96" t="s">
        <v>266</v>
      </c>
      <c r="D121" s="94">
        <v>31</v>
      </c>
      <c r="E121" s="150" t="s">
        <v>317</v>
      </c>
      <c r="F121" s="103">
        <v>1</v>
      </c>
      <c r="G121" s="94">
        <v>32</v>
      </c>
      <c r="H121" s="152" t="s">
        <v>351</v>
      </c>
      <c r="I121" s="95" t="s">
        <v>41</v>
      </c>
      <c r="J121" s="95">
        <f t="shared" si="1"/>
        <v>1</v>
      </c>
      <c r="K121" s="144">
        <v>1500</v>
      </c>
      <c r="L121" s="145">
        <v>20500</v>
      </c>
      <c r="M121" s="104">
        <f t="shared" si="2"/>
        <v>19000</v>
      </c>
      <c r="N121" s="92" t="s">
        <v>338</v>
      </c>
      <c r="O121" s="92">
        <v>34196</v>
      </c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7"/>
      <c r="BS121" s="57"/>
      <c r="BT121" s="57"/>
      <c r="BU121" s="57"/>
      <c r="BV121" s="57"/>
      <c r="BW121" s="57"/>
      <c r="BX121" s="57"/>
      <c r="BY121" s="57"/>
      <c r="BZ121" s="57"/>
      <c r="CA121" s="57"/>
      <c r="CB121" s="57"/>
      <c r="CC121" s="57"/>
      <c r="CD121" s="57"/>
      <c r="CE121" s="57"/>
      <c r="CF121" s="57"/>
      <c r="CG121" s="57"/>
      <c r="CH121" s="57"/>
      <c r="CI121" s="57"/>
      <c r="CJ121" s="57"/>
      <c r="CK121" s="57"/>
      <c r="CL121" s="57"/>
      <c r="CM121" s="57"/>
      <c r="CN121" s="57"/>
      <c r="CO121" s="57"/>
      <c r="CP121" s="57"/>
      <c r="CQ121" s="57"/>
      <c r="CR121" s="57"/>
      <c r="CS121" s="57"/>
      <c r="CT121" s="57"/>
      <c r="CU121" s="57"/>
      <c r="CV121" s="57"/>
      <c r="CW121" s="57"/>
      <c r="CX121" s="57"/>
      <c r="CY121" s="57"/>
      <c r="CZ121" s="57"/>
      <c r="DA121" s="57"/>
      <c r="DB121" s="57"/>
      <c r="DC121" s="57"/>
      <c r="DD121" s="57"/>
      <c r="DE121" s="57"/>
      <c r="DF121" s="57"/>
      <c r="DG121" s="57"/>
      <c r="DH121" s="57"/>
      <c r="DI121" s="57"/>
      <c r="DJ121" s="57"/>
      <c r="DK121" s="57"/>
      <c r="DL121" s="57"/>
      <c r="DM121" s="57"/>
      <c r="DN121" s="57"/>
      <c r="DO121" s="57"/>
      <c r="DP121" s="57"/>
      <c r="DQ121" s="57"/>
      <c r="DR121" s="57"/>
      <c r="DS121" s="57"/>
      <c r="DT121" s="57"/>
      <c r="DU121" s="57"/>
      <c r="DV121" s="57"/>
      <c r="DW121" s="57"/>
      <c r="DX121" s="57"/>
      <c r="DY121" s="57"/>
      <c r="DZ121" s="57"/>
      <c r="EA121" s="57"/>
      <c r="EB121" s="57"/>
      <c r="EC121" s="57"/>
      <c r="ED121" s="57"/>
      <c r="EE121" s="57"/>
      <c r="EF121" s="57"/>
      <c r="EG121" s="57"/>
      <c r="EH121" s="57"/>
      <c r="EI121" s="57"/>
      <c r="EJ121" s="57"/>
      <c r="EK121" s="57"/>
      <c r="EL121" s="57"/>
      <c r="EM121" s="57"/>
      <c r="EN121" s="57"/>
      <c r="EO121" s="57"/>
      <c r="EP121" s="57"/>
      <c r="EQ121" s="57"/>
      <c r="ER121" s="57"/>
      <c r="ES121" s="57"/>
      <c r="ET121" s="57"/>
      <c r="EU121" s="57"/>
      <c r="EV121" s="57"/>
      <c r="EW121" s="57"/>
      <c r="EX121" s="57"/>
      <c r="EY121" s="57"/>
      <c r="EZ121" s="57"/>
      <c r="FA121" s="57"/>
      <c r="FB121" s="57"/>
      <c r="FC121" s="57"/>
      <c r="FD121" s="57"/>
      <c r="FE121" s="57"/>
      <c r="FF121" s="57"/>
      <c r="FG121" s="57"/>
      <c r="FH121" s="57"/>
      <c r="FI121" s="57"/>
      <c r="FJ121" s="57"/>
      <c r="FK121" s="57"/>
      <c r="FL121" s="57"/>
      <c r="FM121" s="57"/>
      <c r="FN121" s="57"/>
      <c r="FO121" s="57"/>
      <c r="FP121" s="57"/>
      <c r="FQ121" s="57"/>
      <c r="FR121" s="57"/>
      <c r="FS121" s="57"/>
      <c r="FT121" s="57"/>
      <c r="FU121" s="57"/>
      <c r="FV121" s="57"/>
      <c r="FW121" s="57"/>
      <c r="FX121" s="57"/>
      <c r="FY121" s="57"/>
      <c r="FZ121" s="57"/>
      <c r="GA121" s="57"/>
      <c r="GB121" s="57"/>
      <c r="GC121" s="57"/>
      <c r="GD121" s="57"/>
      <c r="GE121" s="57"/>
      <c r="GF121" s="57"/>
      <c r="GG121" s="57"/>
      <c r="GH121" s="57"/>
      <c r="GI121" s="57"/>
      <c r="GJ121" s="57"/>
      <c r="GK121" s="57"/>
      <c r="GL121" s="57"/>
      <c r="GM121" s="57"/>
      <c r="GN121" s="57"/>
      <c r="GO121" s="57"/>
      <c r="GP121" s="57"/>
      <c r="GQ121" s="57"/>
      <c r="GR121" s="57"/>
      <c r="GS121" s="57"/>
      <c r="GT121" s="57"/>
      <c r="GU121" s="57"/>
      <c r="GV121" s="57"/>
      <c r="GW121" s="57"/>
      <c r="GX121" s="57"/>
      <c r="GY121" s="57"/>
      <c r="GZ121" s="57"/>
      <c r="HA121" s="57"/>
      <c r="HB121" s="57"/>
      <c r="HC121" s="57"/>
      <c r="HD121" s="57"/>
      <c r="HE121" s="57"/>
      <c r="HF121" s="57"/>
      <c r="HG121" s="57"/>
      <c r="HH121" s="57"/>
      <c r="HI121" s="57"/>
      <c r="HJ121" s="57"/>
      <c r="HK121" s="57"/>
      <c r="HL121" s="57"/>
      <c r="HM121" s="57"/>
      <c r="HN121" s="57"/>
      <c r="HO121" s="57"/>
      <c r="HP121" s="57"/>
      <c r="HQ121" s="57"/>
      <c r="HR121" s="57"/>
      <c r="HS121" s="57"/>
      <c r="HT121" s="57"/>
      <c r="HU121" s="57"/>
      <c r="HV121" s="57"/>
      <c r="HW121" s="57"/>
      <c r="HX121" s="57"/>
      <c r="HY121" s="57"/>
      <c r="HZ121" s="57"/>
      <c r="IA121" s="57"/>
      <c r="IB121" s="57"/>
      <c r="IC121" s="57"/>
      <c r="ID121" s="57"/>
      <c r="IE121" s="57"/>
      <c r="IF121" s="57"/>
      <c r="IG121" s="57"/>
      <c r="IH121" s="57"/>
      <c r="II121" s="57"/>
      <c r="IJ121" s="57"/>
      <c r="IK121" s="57"/>
      <c r="IL121" s="57"/>
      <c r="IM121" s="57"/>
      <c r="IN121" s="57"/>
    </row>
    <row r="122" spans="1:248" s="9" customFormat="1">
      <c r="A122" s="93" t="s">
        <v>156</v>
      </c>
      <c r="B122" s="91">
        <v>114</v>
      </c>
      <c r="C122" s="96" t="s">
        <v>267</v>
      </c>
      <c r="D122" s="94">
        <v>44</v>
      </c>
      <c r="E122" s="150" t="s">
        <v>317</v>
      </c>
      <c r="F122" s="103">
        <v>1</v>
      </c>
      <c r="G122" s="94">
        <v>46</v>
      </c>
      <c r="H122" s="103" t="s">
        <v>351</v>
      </c>
      <c r="I122" s="95" t="s">
        <v>41</v>
      </c>
      <c r="J122" s="95">
        <f t="shared" si="1"/>
        <v>2</v>
      </c>
      <c r="K122" s="144">
        <v>1500</v>
      </c>
      <c r="L122" s="145">
        <v>23000</v>
      </c>
      <c r="M122" s="104">
        <f t="shared" si="2"/>
        <v>21500</v>
      </c>
      <c r="N122" s="92" t="s">
        <v>338</v>
      </c>
      <c r="O122" s="92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57"/>
      <c r="BO122" s="57"/>
      <c r="BP122" s="57"/>
      <c r="BQ122" s="57"/>
      <c r="BR122" s="57"/>
      <c r="BS122" s="57"/>
      <c r="BT122" s="57"/>
      <c r="BU122" s="57"/>
      <c r="BV122" s="57"/>
      <c r="BW122" s="57"/>
      <c r="BX122" s="57"/>
      <c r="BY122" s="57"/>
      <c r="BZ122" s="57"/>
      <c r="CA122" s="57"/>
      <c r="CB122" s="57"/>
      <c r="CC122" s="57"/>
      <c r="CD122" s="57"/>
      <c r="CE122" s="57"/>
      <c r="CF122" s="57"/>
      <c r="CG122" s="57"/>
      <c r="CH122" s="57"/>
      <c r="CI122" s="57"/>
      <c r="CJ122" s="57"/>
      <c r="CK122" s="57"/>
      <c r="CL122" s="57"/>
      <c r="CM122" s="57"/>
      <c r="CN122" s="57"/>
      <c r="CO122" s="57"/>
      <c r="CP122" s="57"/>
      <c r="CQ122" s="57"/>
      <c r="CR122" s="57"/>
      <c r="CS122" s="57"/>
      <c r="CT122" s="57"/>
      <c r="CU122" s="57"/>
      <c r="CV122" s="57"/>
      <c r="CW122" s="57"/>
      <c r="CX122" s="57"/>
      <c r="CY122" s="57"/>
      <c r="CZ122" s="57"/>
      <c r="DA122" s="57"/>
      <c r="DB122" s="57"/>
      <c r="DC122" s="57"/>
      <c r="DD122" s="57"/>
      <c r="DE122" s="57"/>
      <c r="DF122" s="57"/>
      <c r="DG122" s="57"/>
      <c r="DH122" s="57"/>
      <c r="DI122" s="57"/>
      <c r="DJ122" s="57"/>
      <c r="DK122" s="57"/>
      <c r="DL122" s="57"/>
      <c r="DM122" s="57"/>
      <c r="DN122" s="57"/>
      <c r="DO122" s="57"/>
      <c r="DP122" s="57"/>
      <c r="DQ122" s="57"/>
      <c r="DR122" s="57"/>
      <c r="DS122" s="57"/>
      <c r="DT122" s="57"/>
      <c r="DU122" s="57"/>
      <c r="DV122" s="57"/>
      <c r="DW122" s="57"/>
      <c r="DX122" s="57"/>
      <c r="DY122" s="57"/>
      <c r="DZ122" s="57"/>
      <c r="EA122" s="57"/>
      <c r="EB122" s="57"/>
      <c r="EC122" s="57"/>
      <c r="ED122" s="57"/>
      <c r="EE122" s="57"/>
      <c r="EF122" s="57"/>
      <c r="EG122" s="57"/>
      <c r="EH122" s="57"/>
      <c r="EI122" s="57"/>
      <c r="EJ122" s="57"/>
      <c r="EK122" s="57"/>
      <c r="EL122" s="57"/>
      <c r="EM122" s="57"/>
      <c r="EN122" s="57"/>
      <c r="EO122" s="57"/>
      <c r="EP122" s="57"/>
      <c r="EQ122" s="57"/>
      <c r="ER122" s="57"/>
      <c r="ES122" s="57"/>
      <c r="ET122" s="57"/>
      <c r="EU122" s="57"/>
      <c r="EV122" s="57"/>
      <c r="EW122" s="57"/>
      <c r="EX122" s="57"/>
      <c r="EY122" s="57"/>
      <c r="EZ122" s="57"/>
      <c r="FA122" s="57"/>
      <c r="FB122" s="57"/>
      <c r="FC122" s="57"/>
      <c r="FD122" s="57"/>
      <c r="FE122" s="57"/>
      <c r="FF122" s="57"/>
      <c r="FG122" s="57"/>
      <c r="FH122" s="57"/>
      <c r="FI122" s="57"/>
      <c r="FJ122" s="57"/>
      <c r="FK122" s="57"/>
      <c r="FL122" s="57"/>
      <c r="FM122" s="57"/>
      <c r="FN122" s="57"/>
      <c r="FO122" s="57"/>
      <c r="FP122" s="57"/>
      <c r="FQ122" s="57"/>
      <c r="FR122" s="57"/>
      <c r="FS122" s="57"/>
      <c r="FT122" s="57"/>
      <c r="FU122" s="57"/>
      <c r="FV122" s="57"/>
      <c r="FW122" s="57"/>
      <c r="FX122" s="57"/>
      <c r="FY122" s="57"/>
      <c r="FZ122" s="57"/>
      <c r="GA122" s="57"/>
      <c r="GB122" s="57"/>
      <c r="GC122" s="57"/>
      <c r="GD122" s="57"/>
      <c r="GE122" s="57"/>
      <c r="GF122" s="57"/>
      <c r="GG122" s="57"/>
      <c r="GH122" s="57"/>
      <c r="GI122" s="57"/>
      <c r="GJ122" s="57"/>
      <c r="GK122" s="57"/>
      <c r="GL122" s="57"/>
      <c r="GM122" s="57"/>
      <c r="GN122" s="57"/>
      <c r="GO122" s="57"/>
      <c r="GP122" s="57"/>
      <c r="GQ122" s="57"/>
      <c r="GR122" s="57"/>
      <c r="GS122" s="57"/>
      <c r="GT122" s="57"/>
      <c r="GU122" s="57"/>
      <c r="GV122" s="57"/>
      <c r="GW122" s="57"/>
      <c r="GX122" s="57"/>
      <c r="GY122" s="57"/>
      <c r="GZ122" s="57"/>
      <c r="HA122" s="57"/>
      <c r="HB122" s="57"/>
      <c r="HC122" s="57"/>
      <c r="HD122" s="57"/>
      <c r="HE122" s="57"/>
      <c r="HF122" s="57"/>
      <c r="HG122" s="57"/>
      <c r="HH122" s="57"/>
      <c r="HI122" s="57"/>
      <c r="HJ122" s="57"/>
      <c r="HK122" s="57"/>
      <c r="HL122" s="57"/>
      <c r="HM122" s="57"/>
      <c r="HN122" s="57"/>
      <c r="HO122" s="57"/>
      <c r="HP122" s="57"/>
      <c r="HQ122" s="57"/>
      <c r="HR122" s="57"/>
      <c r="HS122" s="57"/>
      <c r="HT122" s="57"/>
      <c r="HU122" s="57"/>
      <c r="HV122" s="57"/>
      <c r="HW122" s="57"/>
      <c r="HX122" s="57"/>
      <c r="HY122" s="57"/>
      <c r="HZ122" s="57"/>
      <c r="IA122" s="57"/>
      <c r="IB122" s="57"/>
      <c r="IC122" s="57"/>
      <c r="ID122" s="57"/>
      <c r="IE122" s="57"/>
      <c r="IF122" s="57"/>
      <c r="IG122" s="57"/>
      <c r="IH122" s="57"/>
      <c r="II122" s="57"/>
      <c r="IJ122" s="57"/>
      <c r="IK122" s="57"/>
      <c r="IL122" s="57"/>
      <c r="IM122" s="57"/>
      <c r="IN122" s="57"/>
    </row>
    <row r="123" spans="1:248" s="9" customFormat="1">
      <c r="A123" s="93" t="s">
        <v>354</v>
      </c>
      <c r="B123" s="91">
        <v>115</v>
      </c>
      <c r="C123" s="96" t="s">
        <v>361</v>
      </c>
      <c r="D123" s="94">
        <v>0</v>
      </c>
      <c r="E123" s="150" t="s">
        <v>320</v>
      </c>
      <c r="F123" s="103">
        <v>1</v>
      </c>
      <c r="G123" s="94">
        <v>39</v>
      </c>
      <c r="H123" s="103" t="s">
        <v>355</v>
      </c>
      <c r="I123" s="95" t="s">
        <v>40</v>
      </c>
      <c r="J123" s="95">
        <f t="shared" ref="J123:J125" si="3">G123-D123</f>
        <v>39</v>
      </c>
      <c r="K123" s="144">
        <v>0</v>
      </c>
      <c r="L123" s="145">
        <v>10000</v>
      </c>
      <c r="M123" s="104">
        <f>L123-K123</f>
        <v>10000</v>
      </c>
      <c r="N123" s="92" t="s">
        <v>338</v>
      </c>
      <c r="O123" s="92">
        <v>36515</v>
      </c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7"/>
      <c r="CE123" s="57"/>
      <c r="CF123" s="57"/>
      <c r="CG123" s="57"/>
      <c r="CH123" s="57"/>
      <c r="CI123" s="57"/>
      <c r="CJ123" s="57"/>
      <c r="CK123" s="57"/>
      <c r="CL123" s="57"/>
      <c r="CM123" s="57"/>
      <c r="CN123" s="57"/>
      <c r="CO123" s="57"/>
      <c r="CP123" s="57"/>
      <c r="CQ123" s="57"/>
      <c r="CR123" s="57"/>
      <c r="CS123" s="57"/>
      <c r="CT123" s="57"/>
      <c r="CU123" s="57"/>
      <c r="CV123" s="57"/>
      <c r="CW123" s="57"/>
      <c r="CX123" s="57"/>
      <c r="CY123" s="57"/>
      <c r="CZ123" s="57"/>
      <c r="DA123" s="57"/>
      <c r="DB123" s="57"/>
      <c r="DC123" s="57"/>
      <c r="DD123" s="57"/>
      <c r="DE123" s="57"/>
      <c r="DF123" s="57"/>
      <c r="DG123" s="57"/>
      <c r="DH123" s="57"/>
      <c r="DI123" s="57"/>
      <c r="DJ123" s="57"/>
      <c r="DK123" s="57"/>
      <c r="DL123" s="57"/>
      <c r="DM123" s="57"/>
      <c r="DN123" s="57"/>
      <c r="DO123" s="57"/>
      <c r="DP123" s="57"/>
      <c r="DQ123" s="57"/>
      <c r="DR123" s="57"/>
      <c r="DS123" s="57"/>
      <c r="DT123" s="57"/>
      <c r="DU123" s="57"/>
      <c r="DV123" s="57"/>
      <c r="DW123" s="57"/>
      <c r="DX123" s="57"/>
      <c r="DY123" s="57"/>
      <c r="DZ123" s="57"/>
      <c r="EA123" s="57"/>
      <c r="EB123" s="57"/>
      <c r="EC123" s="57"/>
      <c r="ED123" s="57"/>
      <c r="EE123" s="57"/>
      <c r="EF123" s="57"/>
      <c r="EG123" s="57"/>
      <c r="EH123" s="57"/>
      <c r="EI123" s="57"/>
      <c r="EJ123" s="57"/>
      <c r="EK123" s="57"/>
      <c r="EL123" s="57"/>
      <c r="EM123" s="57"/>
      <c r="EN123" s="57"/>
      <c r="EO123" s="57"/>
      <c r="EP123" s="57"/>
      <c r="EQ123" s="57"/>
      <c r="ER123" s="57"/>
      <c r="ES123" s="57"/>
      <c r="ET123" s="57"/>
      <c r="EU123" s="57"/>
      <c r="EV123" s="57"/>
      <c r="EW123" s="57"/>
      <c r="EX123" s="57"/>
      <c r="EY123" s="57"/>
      <c r="EZ123" s="57"/>
      <c r="FA123" s="57"/>
      <c r="FB123" s="57"/>
      <c r="FC123" s="57"/>
      <c r="FD123" s="57"/>
      <c r="FE123" s="57"/>
      <c r="FF123" s="57"/>
      <c r="FG123" s="57"/>
      <c r="FH123" s="57"/>
      <c r="FI123" s="57"/>
      <c r="FJ123" s="57"/>
      <c r="FK123" s="57"/>
      <c r="FL123" s="57"/>
      <c r="FM123" s="57"/>
      <c r="FN123" s="57"/>
      <c r="FO123" s="57"/>
      <c r="FP123" s="57"/>
      <c r="FQ123" s="57"/>
      <c r="FR123" s="57"/>
      <c r="FS123" s="57"/>
      <c r="FT123" s="57"/>
      <c r="FU123" s="57"/>
      <c r="FV123" s="57"/>
      <c r="FW123" s="57"/>
      <c r="FX123" s="57"/>
      <c r="FY123" s="57"/>
      <c r="FZ123" s="57"/>
      <c r="GA123" s="57"/>
      <c r="GB123" s="57"/>
      <c r="GC123" s="57"/>
      <c r="GD123" s="57"/>
      <c r="GE123" s="57"/>
      <c r="GF123" s="57"/>
      <c r="GG123" s="57"/>
      <c r="GH123" s="57"/>
      <c r="GI123" s="57"/>
      <c r="GJ123" s="57"/>
      <c r="GK123" s="57"/>
      <c r="GL123" s="57"/>
      <c r="GM123" s="57"/>
      <c r="GN123" s="57"/>
      <c r="GO123" s="57"/>
      <c r="GP123" s="57"/>
      <c r="GQ123" s="57"/>
      <c r="GR123" s="57"/>
      <c r="GS123" s="57"/>
      <c r="GT123" s="57"/>
      <c r="GU123" s="57"/>
      <c r="GV123" s="57"/>
      <c r="GW123" s="57"/>
      <c r="GX123" s="57"/>
      <c r="GY123" s="57"/>
      <c r="GZ123" s="57"/>
      <c r="HA123" s="57"/>
      <c r="HB123" s="57"/>
      <c r="HC123" s="57"/>
      <c r="HD123" s="57"/>
      <c r="HE123" s="57"/>
      <c r="HF123" s="57"/>
      <c r="HG123" s="57"/>
      <c r="HH123" s="57"/>
      <c r="HI123" s="57"/>
      <c r="HJ123" s="57"/>
      <c r="HK123" s="57"/>
      <c r="HL123" s="57"/>
      <c r="HM123" s="57"/>
      <c r="HN123" s="57"/>
      <c r="HO123" s="57"/>
      <c r="HP123" s="57"/>
      <c r="HQ123" s="57"/>
      <c r="HR123" s="57"/>
      <c r="HS123" s="57"/>
      <c r="HT123" s="57"/>
      <c r="HU123" s="57"/>
      <c r="HV123" s="57"/>
      <c r="HW123" s="57"/>
      <c r="HX123" s="57"/>
      <c r="HY123" s="57"/>
      <c r="HZ123" s="57"/>
      <c r="IA123" s="57"/>
      <c r="IB123" s="57"/>
      <c r="IC123" s="57"/>
      <c r="ID123" s="57"/>
      <c r="IE123" s="57"/>
      <c r="IF123" s="57"/>
      <c r="IG123" s="57"/>
      <c r="IH123" s="57"/>
      <c r="II123" s="57"/>
      <c r="IJ123" s="57"/>
      <c r="IK123" s="57"/>
      <c r="IL123" s="57"/>
      <c r="IM123" s="57"/>
      <c r="IN123" s="57"/>
    </row>
    <row r="124" spans="1:248" s="9" customFormat="1">
      <c r="A124" s="93" t="s">
        <v>356</v>
      </c>
      <c r="B124" s="91">
        <v>116</v>
      </c>
      <c r="C124" s="96" t="s">
        <v>362</v>
      </c>
      <c r="D124" s="94">
        <v>0</v>
      </c>
      <c r="E124" s="150" t="s">
        <v>320</v>
      </c>
      <c r="F124" s="103">
        <v>1</v>
      </c>
      <c r="G124" s="94">
        <v>35</v>
      </c>
      <c r="H124" s="103" t="s">
        <v>357</v>
      </c>
      <c r="I124" s="95" t="s">
        <v>358</v>
      </c>
      <c r="J124" s="95">
        <f>G124-D124</f>
        <v>35</v>
      </c>
      <c r="K124" s="144">
        <v>0</v>
      </c>
      <c r="L124" s="145">
        <v>75000</v>
      </c>
      <c r="M124" s="104">
        <f t="shared" ref="M124:M125" si="4">L124-K124</f>
        <v>75000</v>
      </c>
      <c r="N124" s="92" t="s">
        <v>338</v>
      </c>
      <c r="O124" s="92">
        <v>135835</v>
      </c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57"/>
      <c r="CL124" s="57"/>
      <c r="CM124" s="57"/>
      <c r="CN124" s="57"/>
      <c r="CO124" s="57"/>
      <c r="CP124" s="57"/>
      <c r="CQ124" s="57"/>
      <c r="CR124" s="57"/>
      <c r="CS124" s="57"/>
      <c r="CT124" s="57"/>
      <c r="CU124" s="57"/>
      <c r="CV124" s="57"/>
      <c r="CW124" s="57"/>
      <c r="CX124" s="57"/>
      <c r="CY124" s="57"/>
      <c r="CZ124" s="57"/>
      <c r="DA124" s="57"/>
      <c r="DB124" s="57"/>
      <c r="DC124" s="57"/>
      <c r="DD124" s="57"/>
      <c r="DE124" s="57"/>
      <c r="DF124" s="57"/>
      <c r="DG124" s="57"/>
      <c r="DH124" s="57"/>
      <c r="DI124" s="57"/>
      <c r="DJ124" s="57"/>
      <c r="DK124" s="57"/>
      <c r="DL124" s="57"/>
      <c r="DM124" s="57"/>
      <c r="DN124" s="57"/>
      <c r="DO124" s="57"/>
      <c r="DP124" s="57"/>
      <c r="DQ124" s="57"/>
      <c r="DR124" s="57"/>
      <c r="DS124" s="57"/>
      <c r="DT124" s="57"/>
      <c r="DU124" s="57"/>
      <c r="DV124" s="57"/>
      <c r="DW124" s="57"/>
      <c r="DX124" s="57"/>
      <c r="DY124" s="57"/>
      <c r="DZ124" s="57"/>
      <c r="EA124" s="57"/>
      <c r="EB124" s="57"/>
      <c r="EC124" s="57"/>
      <c r="ED124" s="57"/>
      <c r="EE124" s="57"/>
      <c r="EF124" s="57"/>
      <c r="EG124" s="57"/>
      <c r="EH124" s="57"/>
      <c r="EI124" s="57"/>
      <c r="EJ124" s="57"/>
      <c r="EK124" s="57"/>
      <c r="EL124" s="57"/>
      <c r="EM124" s="57"/>
      <c r="EN124" s="57"/>
      <c r="EO124" s="57"/>
      <c r="EP124" s="57"/>
      <c r="EQ124" s="57"/>
      <c r="ER124" s="57"/>
      <c r="ES124" s="57"/>
      <c r="ET124" s="57"/>
      <c r="EU124" s="57"/>
      <c r="EV124" s="57"/>
      <c r="EW124" s="57"/>
      <c r="EX124" s="57"/>
      <c r="EY124" s="57"/>
      <c r="EZ124" s="57"/>
      <c r="FA124" s="57"/>
      <c r="FB124" s="57"/>
      <c r="FC124" s="57"/>
      <c r="FD124" s="57"/>
      <c r="FE124" s="57"/>
      <c r="FF124" s="57"/>
      <c r="FG124" s="57"/>
      <c r="FH124" s="57"/>
      <c r="FI124" s="57"/>
      <c r="FJ124" s="57"/>
      <c r="FK124" s="57"/>
      <c r="FL124" s="57"/>
      <c r="FM124" s="57"/>
      <c r="FN124" s="57"/>
      <c r="FO124" s="57"/>
      <c r="FP124" s="57"/>
      <c r="FQ124" s="57"/>
      <c r="FR124" s="57"/>
      <c r="FS124" s="57"/>
      <c r="FT124" s="57"/>
      <c r="FU124" s="57"/>
      <c r="FV124" s="57"/>
      <c r="FW124" s="57"/>
      <c r="FX124" s="57"/>
      <c r="FY124" s="57"/>
      <c r="FZ124" s="57"/>
      <c r="GA124" s="57"/>
      <c r="GB124" s="57"/>
      <c r="GC124" s="57"/>
      <c r="GD124" s="57"/>
      <c r="GE124" s="57"/>
      <c r="GF124" s="57"/>
      <c r="GG124" s="57"/>
      <c r="GH124" s="57"/>
      <c r="GI124" s="57"/>
      <c r="GJ124" s="57"/>
      <c r="GK124" s="57"/>
      <c r="GL124" s="57"/>
      <c r="GM124" s="57"/>
      <c r="GN124" s="57"/>
      <c r="GO124" s="57"/>
      <c r="GP124" s="57"/>
      <c r="GQ124" s="57"/>
      <c r="GR124" s="57"/>
      <c r="GS124" s="57"/>
      <c r="GT124" s="57"/>
      <c r="GU124" s="57"/>
      <c r="GV124" s="57"/>
      <c r="GW124" s="57"/>
      <c r="GX124" s="57"/>
      <c r="GY124" s="57"/>
      <c r="GZ124" s="57"/>
      <c r="HA124" s="57"/>
      <c r="HB124" s="57"/>
      <c r="HC124" s="57"/>
      <c r="HD124" s="57"/>
      <c r="HE124" s="57"/>
      <c r="HF124" s="57"/>
      <c r="HG124" s="57"/>
      <c r="HH124" s="57"/>
      <c r="HI124" s="57"/>
      <c r="HJ124" s="57"/>
      <c r="HK124" s="57"/>
      <c r="HL124" s="57"/>
      <c r="HM124" s="57"/>
      <c r="HN124" s="57"/>
      <c r="HO124" s="57"/>
      <c r="HP124" s="57"/>
      <c r="HQ124" s="57"/>
      <c r="HR124" s="57"/>
      <c r="HS124" s="57"/>
      <c r="HT124" s="57"/>
      <c r="HU124" s="57"/>
      <c r="HV124" s="57"/>
      <c r="HW124" s="57"/>
      <c r="HX124" s="57"/>
      <c r="HY124" s="57"/>
      <c r="HZ124" s="57"/>
      <c r="IA124" s="57"/>
      <c r="IB124" s="57"/>
      <c r="IC124" s="57"/>
      <c r="ID124" s="57"/>
      <c r="IE124" s="57"/>
      <c r="IF124" s="57"/>
      <c r="IG124" s="57"/>
      <c r="IH124" s="57"/>
      <c r="II124" s="57"/>
      <c r="IJ124" s="57"/>
      <c r="IK124" s="57"/>
      <c r="IL124" s="57"/>
      <c r="IM124" s="57"/>
      <c r="IN124" s="57"/>
    </row>
    <row r="125" spans="1:248">
      <c r="A125" s="93" t="s">
        <v>359</v>
      </c>
      <c r="B125" s="91">
        <v>117</v>
      </c>
      <c r="C125" s="96" t="s">
        <v>363</v>
      </c>
      <c r="D125" s="94">
        <v>0</v>
      </c>
      <c r="E125" s="150" t="s">
        <v>320</v>
      </c>
      <c r="F125" s="103">
        <v>1</v>
      </c>
      <c r="G125" s="94">
        <v>37</v>
      </c>
      <c r="H125" s="103" t="s">
        <v>360</v>
      </c>
      <c r="I125" s="95" t="s">
        <v>42</v>
      </c>
      <c r="J125" s="95">
        <f t="shared" si="3"/>
        <v>37</v>
      </c>
      <c r="K125" s="144">
        <v>0</v>
      </c>
      <c r="L125" s="145">
        <v>7000</v>
      </c>
      <c r="M125" s="104">
        <f t="shared" si="4"/>
        <v>7000</v>
      </c>
      <c r="N125" s="92" t="s">
        <v>338</v>
      </c>
      <c r="O125" s="92">
        <v>36515</v>
      </c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  <c r="CN125" s="57"/>
      <c r="CO125" s="57"/>
      <c r="CP125" s="57"/>
      <c r="CQ125" s="57"/>
      <c r="CR125" s="57"/>
      <c r="CS125" s="57"/>
      <c r="CT125" s="57"/>
      <c r="CU125" s="57"/>
      <c r="CV125" s="57"/>
      <c r="CW125" s="57"/>
      <c r="CX125" s="57"/>
      <c r="CY125" s="57"/>
      <c r="CZ125" s="57"/>
      <c r="DA125" s="57"/>
      <c r="DB125" s="57"/>
      <c r="DC125" s="57"/>
      <c r="DD125" s="57"/>
      <c r="DE125" s="57"/>
      <c r="DF125" s="57"/>
      <c r="DG125" s="57"/>
      <c r="DH125" s="57"/>
      <c r="DI125" s="57"/>
      <c r="DJ125" s="57"/>
      <c r="DK125" s="57"/>
      <c r="DL125" s="57"/>
      <c r="DM125" s="57"/>
      <c r="DN125" s="57"/>
      <c r="DO125" s="57"/>
      <c r="DP125" s="57"/>
      <c r="DQ125" s="57"/>
      <c r="DR125" s="57"/>
      <c r="DS125" s="57"/>
      <c r="DT125" s="57"/>
      <c r="DU125" s="57"/>
      <c r="DV125" s="57"/>
      <c r="DW125" s="57"/>
      <c r="DX125" s="57"/>
      <c r="DY125" s="57"/>
      <c r="DZ125" s="57"/>
      <c r="EA125" s="57"/>
      <c r="EB125" s="57"/>
      <c r="EC125" s="57"/>
      <c r="ED125" s="57"/>
      <c r="EE125" s="57"/>
      <c r="EF125" s="57"/>
      <c r="EG125" s="57"/>
      <c r="EH125" s="57"/>
      <c r="EI125" s="57"/>
      <c r="EJ125" s="57"/>
      <c r="EK125" s="57"/>
      <c r="EL125" s="57"/>
      <c r="EM125" s="57"/>
      <c r="EN125" s="57"/>
      <c r="EO125" s="57"/>
      <c r="EP125" s="57"/>
      <c r="EQ125" s="57"/>
      <c r="ER125" s="57"/>
      <c r="ES125" s="57"/>
      <c r="ET125" s="57"/>
      <c r="EU125" s="57"/>
      <c r="EV125" s="57"/>
      <c r="EW125" s="57"/>
      <c r="EX125" s="57"/>
      <c r="EY125" s="57"/>
      <c r="EZ125" s="57"/>
      <c r="FA125" s="57"/>
      <c r="FB125" s="57"/>
      <c r="FC125" s="57"/>
      <c r="FD125" s="57"/>
      <c r="FE125" s="57"/>
      <c r="FF125" s="57"/>
      <c r="FG125" s="57"/>
      <c r="FH125" s="57"/>
      <c r="FI125" s="57"/>
      <c r="FJ125" s="57"/>
      <c r="FK125" s="57"/>
      <c r="FL125" s="57"/>
      <c r="FM125" s="57"/>
      <c r="FN125" s="57"/>
      <c r="FO125" s="57"/>
      <c r="FP125" s="57"/>
      <c r="FQ125" s="57"/>
      <c r="FR125" s="57"/>
      <c r="FS125" s="57"/>
      <c r="FT125" s="57"/>
      <c r="FU125" s="57"/>
      <c r="FV125" s="57"/>
      <c r="FW125" s="57"/>
      <c r="FX125" s="57"/>
      <c r="FY125" s="57"/>
      <c r="FZ125" s="57"/>
      <c r="GA125" s="57"/>
      <c r="GB125" s="57"/>
      <c r="GC125" s="57"/>
      <c r="GD125" s="57"/>
      <c r="GE125" s="57"/>
      <c r="GF125" s="57"/>
      <c r="GG125" s="57"/>
      <c r="GH125" s="57"/>
      <c r="GI125" s="57"/>
      <c r="GJ125" s="57"/>
      <c r="GK125" s="57"/>
      <c r="GL125" s="57"/>
      <c r="GM125" s="57"/>
      <c r="GN125" s="57"/>
      <c r="GO125" s="57"/>
      <c r="GP125" s="57"/>
      <c r="GQ125" s="57"/>
      <c r="GR125" s="57"/>
      <c r="GS125" s="57"/>
      <c r="GT125" s="57"/>
      <c r="GU125" s="57"/>
      <c r="GV125" s="57"/>
      <c r="GW125" s="57"/>
      <c r="GX125" s="57"/>
      <c r="GY125" s="57"/>
      <c r="GZ125" s="57"/>
      <c r="HA125" s="57"/>
      <c r="HB125" s="57"/>
      <c r="HC125" s="57"/>
      <c r="HD125" s="57"/>
      <c r="HE125" s="57"/>
      <c r="HF125" s="57"/>
      <c r="HG125" s="57"/>
      <c r="HH125" s="57"/>
      <c r="HI125" s="57"/>
      <c r="HJ125" s="57"/>
      <c r="HK125" s="57"/>
      <c r="HL125" s="57"/>
      <c r="HM125" s="57"/>
      <c r="HN125" s="57"/>
      <c r="HO125" s="57"/>
      <c r="HP125" s="57"/>
      <c r="HQ125" s="57"/>
      <c r="HR125" s="57"/>
      <c r="HS125" s="57"/>
      <c r="HT125" s="57"/>
      <c r="HU125" s="57"/>
      <c r="HV125" s="57"/>
      <c r="HW125" s="57"/>
      <c r="HX125" s="57"/>
      <c r="HY125" s="57"/>
      <c r="HZ125" s="57"/>
      <c r="IA125" s="57"/>
      <c r="IB125" s="57"/>
      <c r="IC125" s="57"/>
      <c r="ID125" s="57"/>
      <c r="IE125" s="57"/>
      <c r="IF125" s="57"/>
      <c r="IG125" s="57"/>
      <c r="IH125" s="57"/>
      <c r="II125" s="57"/>
      <c r="IJ125" s="57"/>
      <c r="IK125" s="57"/>
      <c r="IL125" s="57"/>
      <c r="IM125" s="57"/>
      <c r="IN125" s="57"/>
    </row>
    <row r="126" spans="1:248">
      <c r="A126" s="55"/>
      <c r="B126" s="55"/>
      <c r="C126" s="57"/>
      <c r="D126" s="55"/>
      <c r="E126" s="55"/>
      <c r="F126" s="55"/>
      <c r="G126" s="55"/>
      <c r="H126" s="55"/>
      <c r="I126" s="55"/>
      <c r="J126" s="57"/>
      <c r="K126" s="57"/>
      <c r="L126" s="57"/>
      <c r="M126" s="89"/>
      <c r="N126" s="89"/>
      <c r="O126" s="89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57"/>
      <c r="CL126" s="57"/>
      <c r="CM126" s="57"/>
      <c r="CN126" s="57"/>
      <c r="CO126" s="57"/>
      <c r="CP126" s="57"/>
      <c r="CQ126" s="57"/>
      <c r="CR126" s="57"/>
      <c r="CS126" s="57"/>
      <c r="CT126" s="57"/>
      <c r="CU126" s="57"/>
      <c r="CV126" s="57"/>
      <c r="CW126" s="57"/>
      <c r="CX126" s="57"/>
      <c r="CY126" s="57"/>
      <c r="CZ126" s="57"/>
      <c r="DA126" s="57"/>
      <c r="DB126" s="57"/>
      <c r="DC126" s="57"/>
      <c r="DD126" s="57"/>
      <c r="DE126" s="57"/>
      <c r="DF126" s="57"/>
      <c r="DG126" s="57"/>
      <c r="DH126" s="57"/>
      <c r="DI126" s="57"/>
      <c r="DJ126" s="57"/>
      <c r="DK126" s="57"/>
      <c r="DL126" s="57"/>
      <c r="DM126" s="57"/>
      <c r="DN126" s="57"/>
      <c r="DO126" s="57"/>
      <c r="DP126" s="57"/>
      <c r="DQ126" s="57"/>
      <c r="DR126" s="57"/>
      <c r="DS126" s="57"/>
      <c r="DT126" s="57"/>
      <c r="DU126" s="57"/>
      <c r="DV126" s="57"/>
      <c r="DW126" s="57"/>
      <c r="DX126" s="57"/>
      <c r="DY126" s="57"/>
      <c r="DZ126" s="57"/>
      <c r="EA126" s="57"/>
      <c r="EB126" s="57"/>
      <c r="EC126" s="57"/>
      <c r="ED126" s="57"/>
      <c r="EE126" s="57"/>
      <c r="EF126" s="57"/>
      <c r="EG126" s="57"/>
      <c r="EH126" s="57"/>
      <c r="EI126" s="57"/>
      <c r="EJ126" s="57"/>
      <c r="EK126" s="57"/>
      <c r="EL126" s="57"/>
      <c r="EM126" s="57"/>
      <c r="EN126" s="57"/>
      <c r="EO126" s="57"/>
      <c r="EP126" s="57"/>
      <c r="EQ126" s="57"/>
      <c r="ER126" s="57"/>
      <c r="ES126" s="57"/>
      <c r="ET126" s="57"/>
      <c r="EU126" s="57"/>
      <c r="EV126" s="57"/>
      <c r="EW126" s="57"/>
      <c r="EX126" s="57"/>
      <c r="EY126" s="57"/>
      <c r="EZ126" s="57"/>
      <c r="FA126" s="57"/>
      <c r="FB126" s="57"/>
      <c r="FC126" s="57"/>
      <c r="FD126" s="57"/>
      <c r="FE126" s="57"/>
      <c r="FF126" s="57"/>
      <c r="FG126" s="57"/>
      <c r="FH126" s="57"/>
      <c r="FI126" s="57"/>
      <c r="FJ126" s="57"/>
      <c r="FK126" s="57"/>
      <c r="FL126" s="57"/>
      <c r="FM126" s="57"/>
      <c r="FN126" s="57"/>
      <c r="FO126" s="57"/>
      <c r="FP126" s="57"/>
      <c r="FQ126" s="57"/>
      <c r="FR126" s="57"/>
      <c r="FS126" s="57"/>
      <c r="FT126" s="57"/>
      <c r="FU126" s="57"/>
      <c r="FV126" s="57"/>
      <c r="FW126" s="57"/>
      <c r="FX126" s="57"/>
      <c r="FY126" s="57"/>
      <c r="FZ126" s="57"/>
      <c r="GA126" s="57"/>
      <c r="GB126" s="57"/>
      <c r="GC126" s="57"/>
      <c r="GD126" s="57"/>
      <c r="GE126" s="57"/>
      <c r="GF126" s="57"/>
      <c r="GG126" s="57"/>
      <c r="GH126" s="57"/>
      <c r="GI126" s="57"/>
      <c r="GJ126" s="57"/>
      <c r="GK126" s="57"/>
      <c r="GL126" s="57"/>
      <c r="GM126" s="57"/>
      <c r="GN126" s="57"/>
      <c r="GO126" s="57"/>
      <c r="GP126" s="57"/>
      <c r="GQ126" s="57"/>
      <c r="GR126" s="57"/>
      <c r="GS126" s="57"/>
      <c r="GT126" s="57"/>
      <c r="GU126" s="57"/>
      <c r="GV126" s="57"/>
      <c r="GW126" s="57"/>
      <c r="GX126" s="57"/>
      <c r="GY126" s="57"/>
      <c r="GZ126" s="57"/>
      <c r="HA126" s="57"/>
      <c r="HB126" s="57"/>
      <c r="HC126" s="57"/>
      <c r="HD126" s="57"/>
      <c r="HE126" s="57"/>
      <c r="HF126" s="57"/>
      <c r="HG126" s="57"/>
      <c r="HH126" s="57"/>
      <c r="HI126" s="57"/>
      <c r="HJ126" s="57"/>
      <c r="HK126" s="57"/>
      <c r="HL126" s="57"/>
      <c r="HM126" s="57"/>
      <c r="HN126" s="57"/>
      <c r="HO126" s="57"/>
      <c r="HP126" s="57"/>
      <c r="HQ126" s="57"/>
      <c r="HR126" s="57"/>
      <c r="HS126" s="57"/>
      <c r="HT126" s="57"/>
      <c r="HU126" s="57"/>
      <c r="HV126" s="57"/>
      <c r="HW126" s="57"/>
      <c r="HX126" s="57"/>
      <c r="HY126" s="57"/>
      <c r="HZ126" s="57"/>
      <c r="IA126" s="57"/>
      <c r="IB126" s="57"/>
      <c r="IC126" s="57"/>
      <c r="ID126" s="57"/>
      <c r="IE126" s="57"/>
      <c r="IF126" s="57"/>
      <c r="IG126" s="57"/>
      <c r="IH126" s="57"/>
      <c r="II126" s="57"/>
      <c r="IJ126" s="57"/>
      <c r="IK126" s="57"/>
      <c r="IL126" s="57"/>
      <c r="IM126" s="57"/>
      <c r="IN126" s="57"/>
    </row>
    <row r="127" spans="1:248" ht="15.75" thickBot="1">
      <c r="B127" s="55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57"/>
      <c r="BT127" s="57"/>
      <c r="BU127" s="57"/>
      <c r="BV127" s="57"/>
      <c r="BW127" s="57"/>
      <c r="BX127" s="57"/>
      <c r="BY127" s="57"/>
      <c r="BZ127" s="57"/>
      <c r="CA127" s="57"/>
      <c r="CB127" s="57"/>
      <c r="CC127" s="57"/>
      <c r="CD127" s="57"/>
      <c r="CE127" s="57"/>
      <c r="CF127" s="57"/>
      <c r="CG127" s="57"/>
      <c r="CH127" s="57"/>
      <c r="CI127" s="57"/>
      <c r="CJ127" s="57"/>
      <c r="CK127" s="57"/>
      <c r="CL127" s="57"/>
      <c r="CM127" s="57"/>
      <c r="CN127" s="57"/>
      <c r="CO127" s="57"/>
      <c r="CP127" s="57"/>
      <c r="CQ127" s="57"/>
      <c r="CR127" s="57"/>
      <c r="CS127" s="57"/>
      <c r="CT127" s="57"/>
      <c r="CU127" s="57"/>
      <c r="CV127" s="57"/>
      <c r="CW127" s="57"/>
      <c r="CX127" s="57"/>
      <c r="CY127" s="57"/>
      <c r="CZ127" s="57"/>
      <c r="DA127" s="57"/>
      <c r="DB127" s="57"/>
      <c r="DC127" s="57"/>
      <c r="DD127" s="57"/>
      <c r="DE127" s="57"/>
      <c r="DF127" s="57"/>
      <c r="DG127" s="57"/>
      <c r="DH127" s="57"/>
      <c r="DI127" s="57"/>
      <c r="DJ127" s="57"/>
      <c r="DK127" s="57"/>
      <c r="DL127" s="57"/>
      <c r="DM127" s="57"/>
      <c r="DN127" s="57"/>
      <c r="DO127" s="57"/>
      <c r="DP127" s="57"/>
      <c r="DQ127" s="57"/>
      <c r="DR127" s="57"/>
      <c r="DS127" s="57"/>
      <c r="DT127" s="57"/>
      <c r="DU127" s="57"/>
      <c r="DV127" s="57"/>
      <c r="DW127" s="57"/>
      <c r="DX127" s="57"/>
      <c r="DY127" s="57"/>
      <c r="DZ127" s="57"/>
      <c r="EA127" s="57"/>
      <c r="EB127" s="57"/>
      <c r="EC127" s="57"/>
      <c r="ED127" s="57"/>
      <c r="EE127" s="57"/>
      <c r="EF127" s="57"/>
      <c r="EG127" s="57"/>
      <c r="EH127" s="57"/>
      <c r="EI127" s="57"/>
      <c r="EJ127" s="57"/>
      <c r="EK127" s="57"/>
      <c r="EL127" s="57"/>
      <c r="EM127" s="57"/>
      <c r="EN127" s="57"/>
      <c r="EO127" s="57"/>
      <c r="EP127" s="57"/>
      <c r="EQ127" s="57"/>
      <c r="ER127" s="57"/>
      <c r="ES127" s="57"/>
      <c r="ET127" s="57"/>
      <c r="EU127" s="57"/>
      <c r="EV127" s="57"/>
      <c r="EW127" s="57"/>
      <c r="EX127" s="57"/>
      <c r="EY127" s="57"/>
      <c r="EZ127" s="57"/>
      <c r="FA127" s="57"/>
      <c r="FB127" s="57"/>
      <c r="FC127" s="57"/>
      <c r="FD127" s="57"/>
      <c r="FE127" s="57"/>
      <c r="FF127" s="57"/>
      <c r="FG127" s="57"/>
      <c r="FH127" s="57"/>
      <c r="FI127" s="57"/>
      <c r="FJ127" s="57"/>
      <c r="FK127" s="57"/>
      <c r="FL127" s="57"/>
      <c r="FM127" s="57"/>
      <c r="FN127" s="57"/>
      <c r="FO127" s="57"/>
      <c r="FP127" s="57"/>
      <c r="FQ127" s="57"/>
      <c r="FR127" s="57"/>
      <c r="FS127" s="57"/>
      <c r="FT127" s="57"/>
      <c r="FU127" s="57"/>
      <c r="FV127" s="57"/>
      <c r="FW127" s="57"/>
      <c r="FX127" s="57"/>
      <c r="FY127" s="57"/>
      <c r="FZ127" s="57"/>
      <c r="GA127" s="57"/>
      <c r="GB127" s="57"/>
      <c r="GC127" s="57"/>
      <c r="GD127" s="57"/>
      <c r="GE127" s="57"/>
      <c r="GF127" s="57"/>
      <c r="GG127" s="57"/>
      <c r="GH127" s="57"/>
      <c r="GI127" s="57"/>
      <c r="GJ127" s="57"/>
      <c r="GK127" s="57"/>
      <c r="GL127" s="57"/>
      <c r="GM127" s="57"/>
      <c r="GN127" s="57"/>
      <c r="GO127" s="57"/>
      <c r="GP127" s="57"/>
      <c r="GQ127" s="57"/>
      <c r="GR127" s="57"/>
      <c r="GS127" s="57"/>
      <c r="GT127" s="57"/>
      <c r="GU127" s="57"/>
      <c r="GV127" s="57"/>
      <c r="GW127" s="57"/>
      <c r="GX127" s="57"/>
      <c r="GY127" s="57"/>
      <c r="GZ127" s="57"/>
      <c r="HA127" s="57"/>
      <c r="HB127" s="57"/>
      <c r="HC127" s="57"/>
      <c r="HD127" s="57"/>
      <c r="HE127" s="57"/>
      <c r="HF127" s="57"/>
      <c r="HG127" s="57"/>
      <c r="HH127" s="57"/>
      <c r="HI127" s="57"/>
      <c r="HJ127" s="57"/>
      <c r="HK127" s="57"/>
      <c r="HL127" s="57"/>
      <c r="HM127" s="57"/>
      <c r="HN127" s="57"/>
      <c r="HO127" s="57"/>
      <c r="HP127" s="57"/>
      <c r="HQ127" s="57"/>
      <c r="HR127" s="57"/>
      <c r="HS127" s="57"/>
      <c r="HT127" s="57"/>
      <c r="HU127" s="57"/>
      <c r="HV127" s="57"/>
      <c r="HW127" s="57"/>
      <c r="HX127" s="57"/>
      <c r="HY127" s="57"/>
      <c r="HZ127" s="57"/>
      <c r="IA127" s="57"/>
      <c r="IB127" s="57"/>
      <c r="IC127" s="57"/>
      <c r="ID127" s="57"/>
      <c r="IE127" s="57"/>
      <c r="IF127" s="57"/>
      <c r="IG127" s="57"/>
      <c r="IH127" s="57"/>
      <c r="II127" s="57"/>
      <c r="IJ127" s="57"/>
      <c r="IK127" s="57"/>
      <c r="IL127" s="57"/>
      <c r="IM127" s="57"/>
      <c r="IN127" s="57"/>
    </row>
    <row r="128" spans="1:248" ht="23.25" thickBot="1">
      <c r="C128" s="33" t="s">
        <v>19</v>
      </c>
      <c r="D128" s="4" t="s">
        <v>21</v>
      </c>
      <c r="E128" s="4" t="s">
        <v>31</v>
      </c>
      <c r="F128" s="4" t="s">
        <v>32</v>
      </c>
      <c r="G128" s="4" t="s">
        <v>33</v>
      </c>
      <c r="H128" s="4" t="s">
        <v>34</v>
      </c>
      <c r="I128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57"/>
      <c r="BO128" s="57"/>
      <c r="BP128" s="57"/>
      <c r="BQ128" s="57"/>
      <c r="BR128" s="57"/>
      <c r="BS128" s="57"/>
      <c r="BT128" s="57"/>
      <c r="BU128" s="57"/>
      <c r="BV128" s="57"/>
      <c r="BW128" s="57"/>
      <c r="BX128" s="57"/>
      <c r="BY128" s="57"/>
      <c r="BZ128" s="57"/>
      <c r="CA128" s="57"/>
      <c r="CB128" s="57"/>
      <c r="CC128" s="57"/>
      <c r="CD128" s="57"/>
      <c r="CE128" s="57"/>
      <c r="CF128" s="57"/>
      <c r="CG128" s="57"/>
      <c r="CH128" s="57"/>
      <c r="CI128" s="57"/>
      <c r="CJ128" s="57"/>
      <c r="CK128" s="57"/>
      <c r="CL128" s="57"/>
      <c r="CM128" s="57"/>
      <c r="CN128" s="57"/>
      <c r="CO128" s="57"/>
      <c r="CP128" s="57"/>
      <c r="CQ128" s="57"/>
      <c r="CR128" s="57"/>
      <c r="CS128" s="57"/>
      <c r="CT128" s="57"/>
      <c r="CU128" s="57"/>
      <c r="CV128" s="57"/>
      <c r="CW128" s="57"/>
      <c r="CX128" s="57"/>
      <c r="CY128" s="57"/>
      <c r="CZ128" s="57"/>
      <c r="DA128" s="57"/>
      <c r="DB128" s="57"/>
      <c r="DC128" s="57"/>
      <c r="DD128" s="57"/>
      <c r="DE128" s="57"/>
      <c r="DF128" s="57"/>
      <c r="DG128" s="57"/>
      <c r="DH128" s="57"/>
      <c r="DI128" s="57"/>
      <c r="DJ128" s="57"/>
      <c r="DK128" s="57"/>
      <c r="DL128" s="57"/>
      <c r="DM128" s="57"/>
      <c r="DN128" s="57"/>
      <c r="DO128" s="57"/>
      <c r="DP128" s="57"/>
      <c r="DQ128" s="57"/>
      <c r="DR128" s="57"/>
      <c r="DS128" s="57"/>
      <c r="DT128" s="57"/>
      <c r="DU128" s="57"/>
      <c r="DV128" s="57"/>
      <c r="DW128" s="57"/>
      <c r="DX128" s="57"/>
      <c r="DY128" s="57"/>
      <c r="DZ128" s="57"/>
      <c r="EA128" s="57"/>
      <c r="EB128" s="57"/>
      <c r="EC128" s="57"/>
      <c r="ED128" s="57"/>
      <c r="EE128" s="57"/>
      <c r="EF128" s="57"/>
      <c r="EG128" s="57"/>
      <c r="EH128" s="57"/>
      <c r="EI128" s="57"/>
      <c r="EJ128" s="57"/>
      <c r="EK128" s="57"/>
      <c r="EL128" s="57"/>
      <c r="EM128" s="57"/>
      <c r="EN128" s="57"/>
      <c r="EO128" s="57"/>
      <c r="EP128" s="57"/>
      <c r="EQ128" s="57"/>
      <c r="ER128" s="57"/>
      <c r="ES128" s="57"/>
      <c r="ET128" s="57"/>
      <c r="EU128" s="57"/>
      <c r="EV128" s="57"/>
      <c r="EW128" s="57"/>
      <c r="EX128" s="57"/>
      <c r="EY128" s="57"/>
      <c r="EZ128" s="57"/>
      <c r="FA128" s="57"/>
      <c r="FB128" s="57"/>
      <c r="FC128" s="57"/>
      <c r="FD128" s="57"/>
      <c r="FE128" s="57"/>
      <c r="FF128" s="57"/>
      <c r="FG128" s="57"/>
      <c r="FH128" s="57"/>
      <c r="FI128" s="57"/>
      <c r="FJ128" s="57"/>
      <c r="FK128" s="57"/>
      <c r="FL128" s="57"/>
      <c r="FM128" s="57"/>
      <c r="FN128" s="57"/>
      <c r="FO128" s="57"/>
      <c r="FP128" s="57"/>
      <c r="FQ128" s="57"/>
      <c r="FR128" s="57"/>
      <c r="FS128" s="57"/>
      <c r="FT128" s="57"/>
      <c r="FU128" s="57"/>
      <c r="FV128" s="57"/>
      <c r="FW128" s="57"/>
      <c r="FX128" s="57"/>
      <c r="FY128" s="57"/>
      <c r="FZ128" s="57"/>
      <c r="GA128" s="57"/>
      <c r="GB128" s="57"/>
      <c r="GC128" s="57"/>
      <c r="GD128" s="57"/>
      <c r="GE128" s="57"/>
      <c r="GF128" s="57"/>
      <c r="GG128" s="57"/>
      <c r="GH128" s="57"/>
      <c r="GI128" s="57"/>
      <c r="GJ128" s="57"/>
      <c r="GK128" s="57"/>
      <c r="GL128" s="57"/>
      <c r="GM128" s="57"/>
      <c r="GN128" s="57"/>
      <c r="GO128" s="57"/>
      <c r="GP128" s="57"/>
      <c r="GQ128" s="57"/>
      <c r="GR128" s="57"/>
      <c r="GS128" s="57"/>
      <c r="GT128" s="57"/>
      <c r="GU128" s="57"/>
      <c r="GV128" s="57"/>
      <c r="GW128" s="57"/>
      <c r="GX128" s="57"/>
      <c r="GY128" s="57"/>
      <c r="GZ128" s="57"/>
      <c r="HA128" s="57"/>
      <c r="HB128" s="57"/>
      <c r="HC128" s="57"/>
      <c r="HD128" s="57"/>
      <c r="HE128" s="57"/>
      <c r="HF128" s="57"/>
      <c r="HG128" s="57"/>
      <c r="HH128" s="57"/>
      <c r="HI128" s="57"/>
      <c r="HJ128" s="57"/>
      <c r="HK128" s="57"/>
      <c r="HL128" s="57"/>
      <c r="HM128" s="57"/>
      <c r="HN128" s="57"/>
      <c r="HO128" s="57"/>
      <c r="HP128" s="57"/>
      <c r="HQ128" s="57"/>
      <c r="HR128" s="57"/>
      <c r="HS128" s="57"/>
      <c r="HT128" s="57"/>
      <c r="HU128" s="57"/>
      <c r="HV128" s="57"/>
      <c r="HW128" s="57"/>
      <c r="HX128" s="57"/>
      <c r="HY128" s="57"/>
      <c r="HZ128" s="57"/>
      <c r="IA128" s="57"/>
      <c r="IB128" s="57"/>
      <c r="IC128" s="57"/>
      <c r="ID128" s="57"/>
      <c r="IE128" s="57"/>
      <c r="IF128" s="57"/>
      <c r="IG128" s="57"/>
      <c r="IH128" s="57"/>
      <c r="II128" s="57"/>
      <c r="IJ128" s="57"/>
      <c r="IK128" s="57"/>
      <c r="IL128" s="57"/>
      <c r="IM128" s="57"/>
      <c r="IN128" s="57"/>
    </row>
    <row r="129" spans="3:248" ht="35.450000000000003" customHeight="1" thickBot="1">
      <c r="C129" s="67" t="s">
        <v>309</v>
      </c>
      <c r="D129" s="3">
        <v>5</v>
      </c>
      <c r="E129" s="34">
        <f>'Baseline Data'!D126</f>
        <v>0</v>
      </c>
      <c r="F129" s="34">
        <f>'Baseline Data'!E126</f>
        <v>0</v>
      </c>
      <c r="G129" s="34">
        <f>'Monitor 1 Data'!D124</f>
        <v>0</v>
      </c>
      <c r="H129" s="34">
        <f>'Monitor 1 Data'!E124</f>
        <v>0</v>
      </c>
      <c r="I129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  <c r="CL129" s="57"/>
      <c r="CM129" s="57"/>
      <c r="CN129" s="57"/>
      <c r="CO129" s="57"/>
      <c r="CP129" s="57"/>
      <c r="CQ129" s="57"/>
      <c r="CR129" s="57"/>
      <c r="CS129" s="57"/>
      <c r="CT129" s="57"/>
      <c r="CU129" s="57"/>
      <c r="CV129" s="57"/>
      <c r="CW129" s="57"/>
      <c r="CX129" s="57"/>
      <c r="CY129" s="57"/>
      <c r="CZ129" s="57"/>
      <c r="DA129" s="57"/>
      <c r="DB129" s="57"/>
      <c r="DC129" s="57"/>
      <c r="DD129" s="57"/>
      <c r="DE129" s="57"/>
      <c r="DF129" s="57"/>
      <c r="DG129" s="57"/>
      <c r="DH129" s="57"/>
      <c r="DI129" s="57"/>
      <c r="DJ129" s="57"/>
      <c r="DK129" s="57"/>
      <c r="DL129" s="57"/>
      <c r="DM129" s="57"/>
      <c r="DN129" s="57"/>
      <c r="DO129" s="57"/>
      <c r="DP129" s="57"/>
      <c r="DQ129" s="57"/>
      <c r="DR129" s="57"/>
      <c r="DS129" s="57"/>
      <c r="DT129" s="57"/>
      <c r="DU129" s="57"/>
      <c r="DV129" s="57"/>
      <c r="DW129" s="57"/>
      <c r="DX129" s="57"/>
      <c r="DY129" s="57"/>
      <c r="DZ129" s="57"/>
      <c r="EA129" s="57"/>
      <c r="EB129" s="57"/>
      <c r="EC129" s="57"/>
      <c r="ED129" s="57"/>
      <c r="EE129" s="57"/>
      <c r="EF129" s="57"/>
      <c r="EG129" s="57"/>
      <c r="EH129" s="57"/>
      <c r="EI129" s="57"/>
      <c r="EJ129" s="57"/>
      <c r="EK129" s="57"/>
      <c r="EL129" s="57"/>
      <c r="EM129" s="57"/>
      <c r="EN129" s="57"/>
      <c r="EO129" s="57"/>
      <c r="EP129" s="57"/>
      <c r="EQ129" s="57"/>
      <c r="ER129" s="57"/>
      <c r="ES129" s="57"/>
      <c r="ET129" s="57"/>
      <c r="EU129" s="57"/>
      <c r="EV129" s="57"/>
      <c r="EW129" s="57"/>
      <c r="EX129" s="57"/>
      <c r="EY129" s="57"/>
      <c r="EZ129" s="57"/>
      <c r="FA129" s="57"/>
      <c r="FB129" s="57"/>
      <c r="FC129" s="57"/>
      <c r="FD129" s="57"/>
      <c r="FE129" s="57"/>
      <c r="FF129" s="57"/>
      <c r="FG129" s="57"/>
      <c r="FH129" s="57"/>
      <c r="FI129" s="57"/>
      <c r="FJ129" s="57"/>
      <c r="FK129" s="57"/>
      <c r="FL129" s="57"/>
      <c r="FM129" s="57"/>
      <c r="FN129" s="57"/>
      <c r="FO129" s="57"/>
      <c r="FP129" s="57"/>
      <c r="FQ129" s="57"/>
      <c r="FR129" s="57"/>
      <c r="FS129" s="57"/>
      <c r="FT129" s="57"/>
      <c r="FU129" s="57"/>
      <c r="FV129" s="57"/>
      <c r="FW129" s="57"/>
      <c r="FX129" s="57"/>
      <c r="FY129" s="57"/>
      <c r="FZ129" s="57"/>
      <c r="GA129" s="57"/>
      <c r="GB129" s="57"/>
      <c r="GC129" s="57"/>
      <c r="GD129" s="57"/>
      <c r="GE129" s="57"/>
      <c r="GF129" s="57"/>
      <c r="GG129" s="57"/>
      <c r="GH129" s="57"/>
      <c r="GI129" s="57"/>
      <c r="GJ129" s="57"/>
      <c r="GK129" s="57"/>
      <c r="GL129" s="57"/>
      <c r="GM129" s="57"/>
      <c r="GN129" s="57"/>
      <c r="GO129" s="57"/>
      <c r="GP129" s="57"/>
      <c r="GQ129" s="57"/>
      <c r="GR129" s="57"/>
      <c r="GS129" s="57"/>
      <c r="GT129" s="57"/>
      <c r="GU129" s="57"/>
      <c r="GV129" s="57"/>
      <c r="GW129" s="57"/>
      <c r="GX129" s="57"/>
      <c r="GY129" s="57"/>
      <c r="GZ129" s="57"/>
      <c r="HA129" s="57"/>
      <c r="HB129" s="57"/>
      <c r="HC129" s="57"/>
      <c r="HD129" s="57"/>
      <c r="HE129" s="57"/>
      <c r="HF129" s="57"/>
      <c r="HG129" s="57"/>
      <c r="HH129" s="57"/>
      <c r="HI129" s="57"/>
      <c r="HJ129" s="57"/>
      <c r="HK129" s="57"/>
      <c r="HL129" s="57"/>
      <c r="HM129" s="57"/>
      <c r="HN129" s="57"/>
      <c r="HO129" s="57"/>
      <c r="HP129" s="57"/>
      <c r="HQ129" s="57"/>
      <c r="HR129" s="57"/>
      <c r="HS129" s="57"/>
      <c r="HT129" s="57"/>
      <c r="HU129" s="57"/>
      <c r="HV129" s="57"/>
      <c r="HW129" s="57"/>
      <c r="HX129" s="57"/>
      <c r="HY129" s="57"/>
      <c r="HZ129" s="57"/>
      <c r="IA129" s="57"/>
      <c r="IB129" s="57"/>
      <c r="IC129" s="57"/>
      <c r="ID129" s="57"/>
      <c r="IE129" s="57"/>
      <c r="IF129" s="57"/>
      <c r="IG129" s="57"/>
      <c r="IH129" s="57"/>
      <c r="II129" s="57"/>
      <c r="IJ129" s="57"/>
      <c r="IK129" s="57"/>
      <c r="IL129" s="57"/>
      <c r="IM129" s="57"/>
      <c r="IN129" s="57"/>
    </row>
    <row r="130" spans="3:248" ht="22.9" customHeight="1" thickBot="1">
      <c r="C130" s="77" t="s">
        <v>308</v>
      </c>
      <c r="D130" s="3">
        <v>6</v>
      </c>
      <c r="E130" s="34">
        <f>'Baseline Data'!E126</f>
        <v>0</v>
      </c>
      <c r="F130" s="34">
        <f>'Baseline Data'!E127</f>
        <v>1.4919502895066175</v>
      </c>
      <c r="G130" s="34">
        <f>'Monitor 1 Data'!D125</f>
        <v>3</v>
      </c>
      <c r="H130" s="34">
        <f>'Monitor 1 Data'!E125</f>
        <v>0</v>
      </c>
      <c r="I130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  <c r="CL130" s="57"/>
      <c r="CM130" s="57"/>
      <c r="CN130" s="57"/>
      <c r="CO130" s="57"/>
      <c r="CP130" s="57"/>
      <c r="CQ130" s="57"/>
      <c r="CR130" s="57"/>
      <c r="CS130" s="57"/>
      <c r="CT130" s="57"/>
      <c r="CU130" s="57"/>
      <c r="CV130" s="57"/>
      <c r="CW130" s="57"/>
      <c r="CX130" s="57"/>
      <c r="CY130" s="57"/>
      <c r="CZ130" s="57"/>
      <c r="DA130" s="57"/>
      <c r="DB130" s="57"/>
      <c r="DC130" s="57"/>
      <c r="DD130" s="57"/>
      <c r="DE130" s="57"/>
      <c r="DF130" s="57"/>
      <c r="DG130" s="57"/>
      <c r="DH130" s="57"/>
      <c r="DI130" s="57"/>
      <c r="DJ130" s="57"/>
      <c r="DK130" s="57"/>
      <c r="DL130" s="57"/>
      <c r="DM130" s="57"/>
      <c r="DN130" s="57"/>
      <c r="DO130" s="57"/>
      <c r="DP130" s="57"/>
      <c r="DQ130" s="57"/>
      <c r="DR130" s="57"/>
      <c r="DS130" s="57"/>
      <c r="DT130" s="57"/>
      <c r="DU130" s="57"/>
      <c r="DV130" s="57"/>
      <c r="DW130" s="57"/>
      <c r="DX130" s="57"/>
      <c r="DY130" s="57"/>
      <c r="DZ130" s="57"/>
      <c r="EA130" s="57"/>
      <c r="EB130" s="57"/>
      <c r="EC130" s="57"/>
      <c r="ED130" s="57"/>
      <c r="EE130" s="57"/>
      <c r="EF130" s="57"/>
      <c r="EG130" s="57"/>
      <c r="EH130" s="57"/>
      <c r="EI130" s="57"/>
      <c r="EJ130" s="57"/>
      <c r="EK130" s="57"/>
      <c r="EL130" s="57"/>
      <c r="EM130" s="57"/>
      <c r="EN130" s="57"/>
      <c r="EO130" s="57"/>
      <c r="EP130" s="57"/>
      <c r="EQ130" s="57"/>
      <c r="ER130" s="57"/>
      <c r="ES130" s="57"/>
      <c r="ET130" s="57"/>
      <c r="EU130" s="57"/>
      <c r="EV130" s="57"/>
      <c r="EW130" s="57"/>
      <c r="EX130" s="57"/>
      <c r="EY130" s="57"/>
      <c r="EZ130" s="57"/>
      <c r="FA130" s="57"/>
      <c r="FB130" s="57"/>
      <c r="FC130" s="57"/>
      <c r="FD130" s="57"/>
      <c r="FE130" s="57"/>
      <c r="FF130" s="57"/>
      <c r="FG130" s="57"/>
      <c r="FH130" s="57"/>
      <c r="FI130" s="57"/>
      <c r="FJ130" s="57"/>
      <c r="FK130" s="57"/>
      <c r="FL130" s="57"/>
      <c r="FM130" s="57"/>
      <c r="FN130" s="57"/>
      <c r="FO130" s="57"/>
      <c r="FP130" s="57"/>
      <c r="FQ130" s="57"/>
      <c r="FR130" s="57"/>
      <c r="FS130" s="57"/>
      <c r="FT130" s="57"/>
      <c r="FU130" s="57"/>
      <c r="FV130" s="57"/>
      <c r="FW130" s="57"/>
      <c r="FX130" s="57"/>
      <c r="FY130" s="57"/>
      <c r="FZ130" s="57"/>
      <c r="GA130" s="57"/>
      <c r="GB130" s="57"/>
      <c r="GC130" s="57"/>
      <c r="GD130" s="57"/>
      <c r="GE130" s="57"/>
      <c r="GF130" s="57"/>
      <c r="GG130" s="57"/>
      <c r="GH130" s="57"/>
      <c r="GI130" s="57"/>
      <c r="GJ130" s="57"/>
      <c r="GK130" s="57"/>
      <c r="GL130" s="57"/>
      <c r="GM130" s="57"/>
      <c r="GN130" s="57"/>
      <c r="GO130" s="57"/>
      <c r="GP130" s="57"/>
      <c r="GQ130" s="57"/>
      <c r="GR130" s="57"/>
      <c r="GS130" s="57"/>
      <c r="GT130" s="57"/>
      <c r="GU130" s="57"/>
      <c r="GV130" s="57"/>
      <c r="GW130" s="57"/>
      <c r="GX130" s="57"/>
      <c r="GY130" s="57"/>
      <c r="GZ130" s="57"/>
      <c r="HA130" s="57"/>
      <c r="HB130" s="57"/>
      <c r="HC130" s="57"/>
      <c r="HD130" s="57"/>
      <c r="HE130" s="57"/>
      <c r="HF130" s="57"/>
      <c r="HG130" s="57"/>
      <c r="HH130" s="57"/>
      <c r="HI130" s="57"/>
      <c r="HJ130" s="57"/>
      <c r="HK130" s="57"/>
      <c r="HL130" s="57"/>
      <c r="HM130" s="57"/>
      <c r="HN130" s="57"/>
      <c r="HO130" s="57"/>
      <c r="HP130" s="57"/>
      <c r="HQ130" s="57"/>
      <c r="HR130" s="57"/>
      <c r="HS130" s="57"/>
      <c r="HT130" s="57"/>
      <c r="HU130" s="57"/>
      <c r="HV130" s="57"/>
      <c r="HW130" s="57"/>
      <c r="HX130" s="57"/>
      <c r="HY130" s="57"/>
      <c r="HZ130" s="57"/>
      <c r="IA130" s="57"/>
      <c r="IB130" s="57"/>
      <c r="IC130" s="57"/>
      <c r="ID130" s="57"/>
      <c r="IE130" s="57"/>
      <c r="IF130" s="57"/>
      <c r="IG130" s="57"/>
      <c r="IH130" s="57"/>
      <c r="II130" s="57"/>
      <c r="IJ130" s="57"/>
      <c r="IK130" s="57"/>
      <c r="IL130" s="57"/>
      <c r="IM130" s="57"/>
      <c r="IN130" s="57"/>
    </row>
    <row r="131" spans="3:248" ht="30.75" thickBot="1">
      <c r="C131" s="67" t="s">
        <v>307</v>
      </c>
      <c r="D131" s="3">
        <v>7</v>
      </c>
      <c r="E131" s="34">
        <f>'Baseline Data'!D128</f>
        <v>2.2543859649122808</v>
      </c>
      <c r="F131" s="34">
        <f>'Baseline Data'!E128</f>
        <v>1.1683802216141612</v>
      </c>
      <c r="G131" s="34">
        <f>'Monitor 1 Data'!D126</f>
        <v>2.9750000000000001</v>
      </c>
      <c r="H131" s="34">
        <f>'Monitor 1 Data'!E126</f>
        <v>0.15612494995995996</v>
      </c>
      <c r="I131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57"/>
      <c r="BS131" s="57"/>
      <c r="BT131" s="57"/>
      <c r="BU131" s="57"/>
      <c r="BV131" s="57"/>
      <c r="BW131" s="57"/>
      <c r="BX131" s="57"/>
      <c r="BY131" s="57"/>
      <c r="BZ131" s="57"/>
      <c r="CA131" s="57"/>
      <c r="CB131" s="57"/>
      <c r="CC131" s="57"/>
      <c r="CD131" s="57"/>
      <c r="CE131" s="57"/>
      <c r="CF131" s="57"/>
      <c r="CG131" s="57"/>
      <c r="CH131" s="57"/>
      <c r="CI131" s="57"/>
      <c r="CJ131" s="57"/>
      <c r="CK131" s="57"/>
      <c r="CL131" s="57"/>
      <c r="CM131" s="57"/>
      <c r="CN131" s="57"/>
      <c r="CO131" s="57"/>
      <c r="CP131" s="57"/>
      <c r="CQ131" s="57"/>
      <c r="CR131" s="57"/>
      <c r="CS131" s="57"/>
      <c r="CT131" s="57"/>
      <c r="CU131" s="57"/>
      <c r="CV131" s="57"/>
      <c r="CW131" s="57"/>
      <c r="CX131" s="57"/>
      <c r="CY131" s="57"/>
      <c r="CZ131" s="57"/>
      <c r="DA131" s="57"/>
      <c r="DB131" s="57"/>
      <c r="DC131" s="57"/>
      <c r="DD131" s="57"/>
      <c r="DE131" s="57"/>
      <c r="DF131" s="57"/>
      <c r="DG131" s="57"/>
      <c r="DH131" s="57"/>
      <c r="DI131" s="57"/>
      <c r="DJ131" s="57"/>
      <c r="DK131" s="57"/>
      <c r="DL131" s="57"/>
      <c r="DM131" s="57"/>
      <c r="DN131" s="57"/>
      <c r="DO131" s="57"/>
      <c r="DP131" s="57"/>
      <c r="DQ131" s="57"/>
      <c r="DR131" s="57"/>
      <c r="DS131" s="57"/>
      <c r="DT131" s="57"/>
      <c r="DU131" s="57"/>
      <c r="DV131" s="57"/>
      <c r="DW131" s="57"/>
      <c r="DX131" s="57"/>
      <c r="DY131" s="57"/>
      <c r="DZ131" s="57"/>
      <c r="EA131" s="57"/>
      <c r="EB131" s="57"/>
      <c r="EC131" s="57"/>
      <c r="ED131" s="57"/>
      <c r="EE131" s="57"/>
      <c r="EF131" s="57"/>
      <c r="EG131" s="57"/>
      <c r="EH131" s="57"/>
      <c r="EI131" s="57"/>
      <c r="EJ131" s="57"/>
      <c r="EK131" s="57"/>
      <c r="EL131" s="57"/>
      <c r="EM131" s="57"/>
      <c r="EN131" s="57"/>
      <c r="EO131" s="57"/>
      <c r="EP131" s="57"/>
      <c r="EQ131" s="57"/>
      <c r="ER131" s="57"/>
      <c r="ES131" s="57"/>
      <c r="ET131" s="57"/>
      <c r="EU131" s="57"/>
      <c r="EV131" s="57"/>
      <c r="EW131" s="57"/>
      <c r="EX131" s="57"/>
      <c r="EY131" s="57"/>
      <c r="EZ131" s="57"/>
      <c r="FA131" s="57"/>
      <c r="FB131" s="57"/>
      <c r="FC131" s="57"/>
      <c r="FD131" s="57"/>
      <c r="FE131" s="57"/>
      <c r="FF131" s="57"/>
      <c r="FG131" s="57"/>
      <c r="FH131" s="57"/>
      <c r="FI131" s="57"/>
      <c r="FJ131" s="57"/>
      <c r="FK131" s="57"/>
      <c r="FL131" s="57"/>
      <c r="FM131" s="57"/>
      <c r="FN131" s="57"/>
      <c r="FO131" s="57"/>
      <c r="FP131" s="57"/>
      <c r="FQ131" s="57"/>
      <c r="FR131" s="57"/>
      <c r="FS131" s="57"/>
      <c r="FT131" s="57"/>
      <c r="FU131" s="57"/>
      <c r="FV131" s="57"/>
      <c r="FW131" s="57"/>
      <c r="FX131" s="57"/>
      <c r="FY131" s="57"/>
      <c r="FZ131" s="57"/>
      <c r="GA131" s="57"/>
      <c r="GB131" s="57"/>
      <c r="GC131" s="57"/>
      <c r="GD131" s="57"/>
      <c r="GE131" s="57"/>
      <c r="GF131" s="57"/>
      <c r="GG131" s="57"/>
      <c r="GH131" s="57"/>
      <c r="GI131" s="57"/>
      <c r="GJ131" s="57"/>
      <c r="GK131" s="57"/>
      <c r="GL131" s="57"/>
      <c r="GM131" s="57"/>
      <c r="GN131" s="57"/>
      <c r="GO131" s="57"/>
      <c r="GP131" s="57"/>
      <c r="GQ131" s="57"/>
      <c r="GR131" s="57"/>
      <c r="GS131" s="57"/>
      <c r="GT131" s="57"/>
      <c r="GU131" s="57"/>
      <c r="GV131" s="57"/>
      <c r="GW131" s="57"/>
      <c r="GX131" s="57"/>
      <c r="GY131" s="57"/>
      <c r="GZ131" s="57"/>
      <c r="HA131" s="57"/>
      <c r="HB131" s="57"/>
      <c r="HC131" s="57"/>
      <c r="HD131" s="57"/>
      <c r="HE131" s="57"/>
      <c r="HF131" s="57"/>
      <c r="HG131" s="57"/>
      <c r="HH131" s="57"/>
      <c r="HI131" s="57"/>
      <c r="HJ131" s="57"/>
      <c r="HK131" s="57"/>
      <c r="HL131" s="57"/>
      <c r="HM131" s="57"/>
      <c r="HN131" s="57"/>
      <c r="HO131" s="57"/>
      <c r="HP131" s="57"/>
      <c r="HQ131" s="57"/>
      <c r="HR131" s="57"/>
      <c r="HS131" s="57"/>
      <c r="HT131" s="57"/>
      <c r="HU131" s="57"/>
      <c r="HV131" s="57"/>
      <c r="HW131" s="57"/>
      <c r="HX131" s="57"/>
      <c r="HY131" s="57"/>
      <c r="HZ131" s="57"/>
      <c r="IA131" s="57"/>
      <c r="IB131" s="57"/>
      <c r="IC131" s="57"/>
      <c r="ID131" s="57"/>
      <c r="IE131" s="57"/>
      <c r="IF131" s="57"/>
      <c r="IG131" s="57"/>
      <c r="IH131" s="57"/>
      <c r="II131" s="57"/>
      <c r="IJ131" s="57"/>
      <c r="IK131" s="57"/>
      <c r="IL131" s="57"/>
      <c r="IM131" s="57"/>
      <c r="IN131" s="57"/>
    </row>
    <row r="132" spans="3:248" ht="30.75" thickBot="1">
      <c r="C132" s="67" t="s">
        <v>306</v>
      </c>
      <c r="D132" s="3">
        <v>8</v>
      </c>
      <c r="E132" s="34">
        <f>'Baseline Data'!D129</f>
        <v>0.84210526315789469</v>
      </c>
      <c r="F132" s="34">
        <f>'Baseline Data'!E129</f>
        <v>0.36464227527765841</v>
      </c>
      <c r="G132" s="34">
        <f>'Monitor 1 Data'!D127</f>
        <v>2.9750000000000001</v>
      </c>
      <c r="H132" s="34">
        <f>'Monitor 1 Data'!E127</f>
        <v>0.15612494995995996</v>
      </c>
      <c r="I132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  <c r="BB132" s="57"/>
      <c r="BC132" s="57"/>
      <c r="BD132" s="57"/>
      <c r="BE132" s="57"/>
      <c r="BF132" s="57"/>
      <c r="BG132" s="57"/>
      <c r="BH132" s="57"/>
      <c r="BI132" s="57"/>
      <c r="BJ132" s="57"/>
      <c r="BK132" s="57"/>
      <c r="BL132" s="57"/>
      <c r="BM132" s="57"/>
      <c r="BN132" s="57"/>
      <c r="BO132" s="57"/>
      <c r="BP132" s="57"/>
      <c r="BQ132" s="57"/>
      <c r="BR132" s="57"/>
      <c r="BS132" s="57"/>
      <c r="BT132" s="57"/>
      <c r="BU132" s="57"/>
      <c r="BV132" s="57"/>
      <c r="BW132" s="57"/>
      <c r="BX132" s="57"/>
      <c r="BY132" s="57"/>
      <c r="BZ132" s="57"/>
      <c r="CA132" s="57"/>
      <c r="CB132" s="57"/>
      <c r="CC132" s="57"/>
      <c r="CD132" s="57"/>
      <c r="CE132" s="57"/>
      <c r="CF132" s="57"/>
      <c r="CG132" s="57"/>
      <c r="CH132" s="57"/>
      <c r="CI132" s="57"/>
      <c r="CJ132" s="57"/>
      <c r="CK132" s="57"/>
      <c r="CL132" s="57"/>
      <c r="CM132" s="57"/>
      <c r="CN132" s="57"/>
      <c r="CO132" s="57"/>
      <c r="CP132" s="57"/>
      <c r="CQ132" s="57"/>
      <c r="CR132" s="57"/>
      <c r="CS132" s="57"/>
      <c r="CT132" s="57"/>
      <c r="CU132" s="57"/>
      <c r="CV132" s="57"/>
      <c r="CW132" s="57"/>
      <c r="CX132" s="57"/>
      <c r="CY132" s="57"/>
      <c r="CZ132" s="57"/>
      <c r="DA132" s="57"/>
      <c r="DB132" s="57"/>
      <c r="DC132" s="57"/>
      <c r="DD132" s="57"/>
      <c r="DE132" s="57"/>
      <c r="DF132" s="57"/>
      <c r="DG132" s="57"/>
      <c r="DH132" s="57"/>
      <c r="DI132" s="57"/>
      <c r="DJ132" s="57"/>
      <c r="DK132" s="57"/>
      <c r="DL132" s="57"/>
      <c r="DM132" s="57"/>
      <c r="DN132" s="57"/>
      <c r="DO132" s="57"/>
      <c r="DP132" s="57"/>
      <c r="DQ132" s="57"/>
      <c r="DR132" s="57"/>
      <c r="DS132" s="57"/>
      <c r="DT132" s="57"/>
      <c r="DU132" s="57"/>
      <c r="DV132" s="57"/>
      <c r="DW132" s="57"/>
      <c r="DX132" s="57"/>
      <c r="DY132" s="57"/>
      <c r="DZ132" s="57"/>
      <c r="EA132" s="57"/>
      <c r="EB132" s="57"/>
      <c r="EC132" s="57"/>
      <c r="ED132" s="57"/>
      <c r="EE132" s="57"/>
      <c r="EF132" s="57"/>
      <c r="EG132" s="57"/>
      <c r="EH132" s="57"/>
      <c r="EI132" s="57"/>
      <c r="EJ132" s="57"/>
      <c r="EK132" s="57"/>
      <c r="EL132" s="57"/>
      <c r="EM132" s="57"/>
      <c r="EN132" s="57"/>
      <c r="EO132" s="57"/>
      <c r="EP132" s="57"/>
      <c r="EQ132" s="57"/>
      <c r="ER132" s="57"/>
      <c r="ES132" s="57"/>
      <c r="ET132" s="57"/>
      <c r="EU132" s="57"/>
      <c r="EV132" s="57"/>
      <c r="EW132" s="57"/>
      <c r="EX132" s="57"/>
      <c r="EY132" s="57"/>
      <c r="EZ132" s="57"/>
      <c r="FA132" s="57"/>
      <c r="FB132" s="57"/>
      <c r="FC132" s="57"/>
      <c r="FD132" s="57"/>
      <c r="FE132" s="57"/>
      <c r="FF132" s="57"/>
      <c r="FG132" s="57"/>
      <c r="FH132" s="57"/>
      <c r="FI132" s="57"/>
      <c r="FJ132" s="57"/>
      <c r="FK132" s="57"/>
      <c r="FL132" s="57"/>
      <c r="FM132" s="57"/>
      <c r="FN132" s="57"/>
      <c r="FO132" s="57"/>
      <c r="FP132" s="57"/>
      <c r="FQ132" s="57"/>
      <c r="FR132" s="57"/>
      <c r="FS132" s="57"/>
      <c r="FT132" s="57"/>
      <c r="FU132" s="57"/>
      <c r="FV132" s="57"/>
      <c r="FW132" s="57"/>
      <c r="FX132" s="57"/>
      <c r="FY132" s="57"/>
      <c r="FZ132" s="57"/>
      <c r="GA132" s="57"/>
      <c r="GB132" s="57"/>
      <c r="GC132" s="57"/>
      <c r="GD132" s="57"/>
      <c r="GE132" s="57"/>
      <c r="GF132" s="57"/>
      <c r="GG132" s="57"/>
      <c r="GH132" s="57"/>
      <c r="GI132" s="57"/>
      <c r="GJ132" s="57"/>
      <c r="GK132" s="57"/>
      <c r="GL132" s="57"/>
      <c r="GM132" s="57"/>
      <c r="GN132" s="57"/>
      <c r="GO132" s="57"/>
      <c r="GP132" s="57"/>
      <c r="GQ132" s="57"/>
      <c r="GR132" s="57"/>
      <c r="GS132" s="57"/>
      <c r="GT132" s="57"/>
      <c r="GU132" s="57"/>
      <c r="GV132" s="57"/>
      <c r="GW132" s="57"/>
      <c r="GX132" s="57"/>
      <c r="GY132" s="57"/>
      <c r="GZ132" s="57"/>
      <c r="HA132" s="57"/>
      <c r="HB132" s="57"/>
      <c r="HC132" s="57"/>
      <c r="HD132" s="57"/>
      <c r="HE132" s="57"/>
      <c r="HF132" s="57"/>
      <c r="HG132" s="57"/>
      <c r="HH132" s="57"/>
      <c r="HI132" s="57"/>
      <c r="HJ132" s="57"/>
      <c r="HK132" s="57"/>
      <c r="HL132" s="57"/>
      <c r="HM132" s="57"/>
      <c r="HN132" s="57"/>
      <c r="HO132" s="57"/>
      <c r="HP132" s="57"/>
      <c r="HQ132" s="57"/>
      <c r="HR132" s="57"/>
      <c r="HS132" s="57"/>
      <c r="HT132" s="57"/>
      <c r="HU132" s="57"/>
      <c r="HV132" s="57"/>
      <c r="HW132" s="57"/>
      <c r="HX132" s="57"/>
      <c r="HY132" s="57"/>
      <c r="HZ132" s="57"/>
      <c r="IA132" s="57"/>
      <c r="IB132" s="57"/>
      <c r="IC132" s="57"/>
      <c r="ID132" s="57"/>
      <c r="IE132" s="57"/>
      <c r="IF132" s="57"/>
      <c r="IG132" s="57"/>
      <c r="IH132" s="57"/>
      <c r="II132" s="57"/>
      <c r="IJ132" s="57"/>
      <c r="IK132" s="57"/>
      <c r="IL132" s="57"/>
      <c r="IM132" s="57"/>
      <c r="IN132" s="57"/>
    </row>
    <row r="133" spans="3:248" ht="25.15" customHeight="1" thickBot="1">
      <c r="C133" s="77" t="s">
        <v>305</v>
      </c>
      <c r="D133" s="3">
        <v>9</v>
      </c>
      <c r="E133" s="34">
        <f>'Baseline Data'!D130</f>
        <v>0.97368421052631582</v>
      </c>
      <c r="F133" s="34">
        <f>'Baseline Data'!E130</f>
        <v>0.77754140540495564</v>
      </c>
      <c r="G133" s="34">
        <f>'Monitor 1 Data'!D128</f>
        <v>2.9249999999999998</v>
      </c>
      <c r="H133" s="34">
        <f>'Monitor 1 Data'!E128</f>
        <v>0.26339134382131846</v>
      </c>
      <c r="I133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  <c r="BK133" s="57"/>
      <c r="BL133" s="57"/>
      <c r="BM133" s="57"/>
      <c r="BN133" s="57"/>
      <c r="BO133" s="57"/>
      <c r="BP133" s="57"/>
      <c r="BQ133" s="57"/>
      <c r="BR133" s="57"/>
      <c r="BS133" s="57"/>
      <c r="BT133" s="57"/>
      <c r="BU133" s="57"/>
      <c r="BV133" s="57"/>
      <c r="BW133" s="57"/>
      <c r="BX133" s="57"/>
      <c r="BY133" s="57"/>
      <c r="BZ133" s="57"/>
      <c r="CA133" s="57"/>
      <c r="CB133" s="57"/>
      <c r="CC133" s="57"/>
      <c r="CD133" s="57"/>
      <c r="CE133" s="57"/>
      <c r="CF133" s="57"/>
      <c r="CG133" s="57"/>
      <c r="CH133" s="57"/>
      <c r="CI133" s="57"/>
      <c r="CJ133" s="57"/>
      <c r="CK133" s="57"/>
      <c r="CL133" s="57"/>
      <c r="CM133" s="57"/>
      <c r="CN133" s="57"/>
      <c r="CO133" s="57"/>
      <c r="CP133" s="57"/>
      <c r="CQ133" s="57"/>
      <c r="CR133" s="57"/>
      <c r="CS133" s="57"/>
      <c r="CT133" s="57"/>
      <c r="CU133" s="57"/>
      <c r="CV133" s="57"/>
      <c r="CW133" s="57"/>
      <c r="CX133" s="57"/>
      <c r="CY133" s="57"/>
      <c r="CZ133" s="57"/>
      <c r="DA133" s="57"/>
      <c r="DB133" s="57"/>
      <c r="DC133" s="57"/>
      <c r="DD133" s="57"/>
      <c r="DE133" s="57"/>
      <c r="DF133" s="57"/>
      <c r="DG133" s="57"/>
      <c r="DH133" s="57"/>
      <c r="DI133" s="57"/>
      <c r="DJ133" s="57"/>
      <c r="DK133" s="57"/>
      <c r="DL133" s="57"/>
      <c r="DM133" s="57"/>
      <c r="DN133" s="57"/>
      <c r="DO133" s="57"/>
      <c r="DP133" s="57"/>
      <c r="DQ133" s="57"/>
      <c r="DR133" s="57"/>
      <c r="DS133" s="57"/>
      <c r="DT133" s="57"/>
      <c r="DU133" s="57"/>
      <c r="DV133" s="57"/>
      <c r="DW133" s="57"/>
      <c r="DX133" s="57"/>
      <c r="DY133" s="57"/>
      <c r="DZ133" s="57"/>
      <c r="EA133" s="57"/>
      <c r="EB133" s="57"/>
      <c r="EC133" s="57"/>
      <c r="ED133" s="57"/>
      <c r="EE133" s="57"/>
      <c r="EF133" s="57"/>
      <c r="EG133" s="57"/>
      <c r="EH133" s="57"/>
      <c r="EI133" s="57"/>
      <c r="EJ133" s="57"/>
      <c r="EK133" s="57"/>
      <c r="EL133" s="57"/>
      <c r="EM133" s="57"/>
      <c r="EN133" s="57"/>
      <c r="EO133" s="57"/>
      <c r="EP133" s="57"/>
      <c r="EQ133" s="57"/>
      <c r="ER133" s="57"/>
      <c r="ES133" s="57"/>
      <c r="ET133" s="57"/>
      <c r="EU133" s="57"/>
      <c r="EV133" s="57"/>
      <c r="EW133" s="57"/>
      <c r="EX133" s="57"/>
      <c r="EY133" s="57"/>
      <c r="EZ133" s="57"/>
      <c r="FA133" s="57"/>
      <c r="FB133" s="57"/>
      <c r="FC133" s="57"/>
      <c r="FD133" s="57"/>
      <c r="FE133" s="57"/>
      <c r="FF133" s="57"/>
      <c r="FG133" s="57"/>
      <c r="FH133" s="57"/>
      <c r="FI133" s="57"/>
      <c r="FJ133" s="57"/>
      <c r="FK133" s="57"/>
      <c r="FL133" s="57"/>
      <c r="FM133" s="57"/>
      <c r="FN133" s="57"/>
      <c r="FO133" s="57"/>
      <c r="FP133" s="57"/>
      <c r="FQ133" s="57"/>
      <c r="FR133" s="57"/>
      <c r="FS133" s="57"/>
      <c r="FT133" s="57"/>
      <c r="FU133" s="57"/>
      <c r="FV133" s="57"/>
      <c r="FW133" s="57"/>
      <c r="FX133" s="57"/>
      <c r="FY133" s="57"/>
      <c r="FZ133" s="57"/>
      <c r="GA133" s="57"/>
      <c r="GB133" s="57"/>
      <c r="GC133" s="57"/>
      <c r="GD133" s="57"/>
      <c r="GE133" s="57"/>
      <c r="GF133" s="57"/>
      <c r="GG133" s="57"/>
      <c r="GH133" s="57"/>
      <c r="GI133" s="57"/>
      <c r="GJ133" s="57"/>
      <c r="GK133" s="57"/>
      <c r="GL133" s="57"/>
      <c r="GM133" s="57"/>
      <c r="GN133" s="57"/>
      <c r="GO133" s="57"/>
      <c r="GP133" s="57"/>
      <c r="GQ133" s="57"/>
      <c r="GR133" s="57"/>
      <c r="GS133" s="57"/>
      <c r="GT133" s="57"/>
      <c r="GU133" s="57"/>
      <c r="GV133" s="57"/>
      <c r="GW133" s="57"/>
      <c r="GX133" s="57"/>
      <c r="GY133" s="57"/>
      <c r="GZ133" s="57"/>
      <c r="HA133" s="57"/>
      <c r="HB133" s="57"/>
      <c r="HC133" s="57"/>
      <c r="HD133" s="57"/>
      <c r="HE133" s="57"/>
      <c r="HF133" s="57"/>
      <c r="HG133" s="57"/>
      <c r="HH133" s="57"/>
      <c r="HI133" s="57"/>
      <c r="HJ133" s="57"/>
      <c r="HK133" s="57"/>
      <c r="HL133" s="57"/>
      <c r="HM133" s="57"/>
      <c r="HN133" s="57"/>
      <c r="HO133" s="57"/>
      <c r="HP133" s="57"/>
      <c r="HQ133" s="57"/>
      <c r="HR133" s="57"/>
      <c r="HS133" s="57"/>
      <c r="HT133" s="57"/>
      <c r="HU133" s="57"/>
      <c r="HV133" s="57"/>
      <c r="HW133" s="57"/>
      <c r="HX133" s="57"/>
      <c r="HY133" s="57"/>
      <c r="HZ133" s="57"/>
      <c r="IA133" s="57"/>
      <c r="IB133" s="57"/>
      <c r="IC133" s="57"/>
      <c r="ID133" s="57"/>
      <c r="IE133" s="57"/>
      <c r="IF133" s="57"/>
      <c r="IG133" s="57"/>
      <c r="IH133" s="57"/>
      <c r="II133" s="57"/>
      <c r="IJ133" s="57"/>
      <c r="IK133" s="57"/>
      <c r="IL133" s="57"/>
      <c r="IM133" s="57"/>
      <c r="IN133" s="57"/>
    </row>
    <row r="134" spans="3:248" ht="22.9" customHeight="1" thickBot="1">
      <c r="C134" s="77" t="s">
        <v>304</v>
      </c>
      <c r="D134" s="3">
        <v>10</v>
      </c>
      <c r="E134" s="34">
        <f>'Baseline Data'!D131</f>
        <v>0.75438596491228072</v>
      </c>
      <c r="F134" s="34">
        <f>'Baseline Data'!E131</f>
        <v>1.1962030830688271</v>
      </c>
      <c r="G134" s="34">
        <f>'Monitor 1 Data'!D129</f>
        <v>2.95</v>
      </c>
      <c r="H134" s="34">
        <f>'Monitor 1 Data'!E129</f>
        <v>0.31224989991991992</v>
      </c>
      <c r="I134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57"/>
      <c r="BL134" s="57"/>
      <c r="BM134" s="57"/>
      <c r="BN134" s="57"/>
      <c r="BO134" s="57"/>
      <c r="BP134" s="57"/>
      <c r="BQ134" s="57"/>
      <c r="BR134" s="57"/>
      <c r="BS134" s="57"/>
      <c r="BT134" s="57"/>
      <c r="BU134" s="57"/>
      <c r="BV134" s="57"/>
      <c r="BW134" s="57"/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/>
      <c r="CM134" s="57"/>
      <c r="CN134" s="57"/>
      <c r="CO134" s="57"/>
      <c r="CP134" s="57"/>
      <c r="CQ134" s="57"/>
      <c r="CR134" s="57"/>
      <c r="CS134" s="57"/>
      <c r="CT134" s="57"/>
      <c r="CU134" s="57"/>
      <c r="CV134" s="57"/>
      <c r="CW134" s="57"/>
      <c r="CX134" s="57"/>
      <c r="CY134" s="57"/>
      <c r="CZ134" s="57"/>
      <c r="DA134" s="57"/>
      <c r="DB134" s="57"/>
      <c r="DC134" s="57"/>
      <c r="DD134" s="57"/>
      <c r="DE134" s="57"/>
      <c r="DF134" s="57"/>
      <c r="DG134" s="57"/>
      <c r="DH134" s="57"/>
      <c r="DI134" s="57"/>
      <c r="DJ134" s="57"/>
      <c r="DK134" s="57"/>
      <c r="DL134" s="57"/>
      <c r="DM134" s="57"/>
      <c r="DN134" s="57"/>
      <c r="DO134" s="57"/>
      <c r="DP134" s="57"/>
      <c r="DQ134" s="57"/>
      <c r="DR134" s="57"/>
      <c r="DS134" s="57"/>
      <c r="DT134" s="57"/>
      <c r="DU134" s="57"/>
      <c r="DV134" s="57"/>
      <c r="DW134" s="57"/>
      <c r="DX134" s="57"/>
      <c r="DY134" s="57"/>
      <c r="DZ134" s="57"/>
      <c r="EA134" s="57"/>
      <c r="EB134" s="57"/>
      <c r="EC134" s="57"/>
      <c r="ED134" s="57"/>
      <c r="EE134" s="57"/>
      <c r="EF134" s="57"/>
      <c r="EG134" s="57"/>
      <c r="EH134" s="57"/>
      <c r="EI134" s="57"/>
      <c r="EJ134" s="57"/>
      <c r="EK134" s="57"/>
      <c r="EL134" s="57"/>
      <c r="EM134" s="57"/>
      <c r="EN134" s="57"/>
      <c r="EO134" s="57"/>
      <c r="EP134" s="57"/>
      <c r="EQ134" s="57"/>
      <c r="ER134" s="57"/>
      <c r="ES134" s="57"/>
      <c r="ET134" s="57"/>
      <c r="EU134" s="57"/>
      <c r="EV134" s="57"/>
      <c r="EW134" s="57"/>
      <c r="EX134" s="57"/>
      <c r="EY134" s="57"/>
      <c r="EZ134" s="57"/>
      <c r="FA134" s="57"/>
      <c r="FB134" s="57"/>
      <c r="FC134" s="57"/>
      <c r="FD134" s="57"/>
      <c r="FE134" s="57"/>
      <c r="FF134" s="57"/>
      <c r="FG134" s="57"/>
      <c r="FH134" s="57"/>
      <c r="FI134" s="57"/>
      <c r="FJ134" s="57"/>
      <c r="FK134" s="57"/>
      <c r="FL134" s="57"/>
      <c r="FM134" s="57"/>
      <c r="FN134" s="57"/>
      <c r="FO134" s="57"/>
      <c r="FP134" s="57"/>
      <c r="FQ134" s="57"/>
      <c r="FR134" s="57"/>
      <c r="FS134" s="57"/>
      <c r="FT134" s="57"/>
      <c r="FU134" s="57"/>
      <c r="FV134" s="57"/>
      <c r="FW134" s="57"/>
      <c r="FX134" s="57"/>
      <c r="FY134" s="57"/>
      <c r="FZ134" s="57"/>
      <c r="GA134" s="57"/>
      <c r="GB134" s="57"/>
      <c r="GC134" s="57"/>
      <c r="GD134" s="57"/>
      <c r="GE134" s="57"/>
      <c r="GF134" s="57"/>
      <c r="GG134" s="57"/>
      <c r="GH134" s="57"/>
      <c r="GI134" s="57"/>
      <c r="GJ134" s="57"/>
      <c r="GK134" s="57"/>
      <c r="GL134" s="57"/>
      <c r="GM134" s="57"/>
      <c r="GN134" s="57"/>
      <c r="GO134" s="57"/>
      <c r="GP134" s="57"/>
      <c r="GQ134" s="57"/>
      <c r="GR134" s="57"/>
      <c r="GS134" s="57"/>
      <c r="GT134" s="57"/>
      <c r="GU134" s="57"/>
      <c r="GV134" s="57"/>
      <c r="GW134" s="57"/>
      <c r="GX134" s="57"/>
      <c r="GY134" s="57"/>
      <c r="GZ134" s="57"/>
      <c r="HA134" s="57"/>
      <c r="HB134" s="57"/>
      <c r="HC134" s="57"/>
      <c r="HD134" s="57"/>
      <c r="HE134" s="57"/>
      <c r="HF134" s="57"/>
      <c r="HG134" s="57"/>
      <c r="HH134" s="57"/>
      <c r="HI134" s="57"/>
      <c r="HJ134" s="57"/>
      <c r="HK134" s="57"/>
      <c r="HL134" s="57"/>
      <c r="HM134" s="57"/>
      <c r="HN134" s="57"/>
      <c r="HO134" s="57"/>
      <c r="HP134" s="57"/>
      <c r="HQ134" s="57"/>
      <c r="HR134" s="57"/>
      <c r="HS134" s="57"/>
      <c r="HT134" s="57"/>
      <c r="HU134" s="57"/>
      <c r="HV134" s="57"/>
      <c r="HW134" s="57"/>
      <c r="HX134" s="57"/>
      <c r="HY134" s="57"/>
      <c r="HZ134" s="57"/>
      <c r="IA134" s="57"/>
      <c r="IB134" s="57"/>
      <c r="IC134" s="57"/>
      <c r="ID134" s="57"/>
      <c r="IE134" s="57"/>
      <c r="IF134" s="57"/>
      <c r="IG134" s="57"/>
      <c r="IH134" s="57"/>
      <c r="II134" s="57"/>
      <c r="IJ134" s="57"/>
      <c r="IK134" s="57"/>
      <c r="IL134" s="57"/>
      <c r="IM134" s="57"/>
      <c r="IN134" s="57"/>
    </row>
    <row r="135" spans="3:248" ht="49.15" customHeight="1" thickBot="1">
      <c r="C135" s="67" t="s">
        <v>303</v>
      </c>
      <c r="D135" s="3">
        <v>11</v>
      </c>
      <c r="E135" s="34">
        <f>'Baseline Data'!D132</f>
        <v>0.51754385964912286</v>
      </c>
      <c r="F135" s="34">
        <f>'Baseline Data'!E132</f>
        <v>1.0448911312411961</v>
      </c>
      <c r="G135" s="34">
        <f>'Monitor 1 Data'!D130</f>
        <v>3</v>
      </c>
      <c r="H135" s="34">
        <f>'Monitor 1 Data'!E130</f>
        <v>0</v>
      </c>
      <c r="I135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57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57"/>
      <c r="CJ135" s="57"/>
      <c r="CK135" s="57"/>
      <c r="CL135" s="57"/>
      <c r="CM135" s="57"/>
      <c r="CN135" s="57"/>
      <c r="CO135" s="57"/>
      <c r="CP135" s="57"/>
      <c r="CQ135" s="57"/>
      <c r="CR135" s="57"/>
      <c r="CS135" s="57"/>
      <c r="CT135" s="57"/>
      <c r="CU135" s="57"/>
      <c r="CV135" s="57"/>
      <c r="CW135" s="57"/>
      <c r="CX135" s="57"/>
      <c r="CY135" s="57"/>
      <c r="CZ135" s="57"/>
      <c r="DA135" s="57"/>
      <c r="DB135" s="57"/>
      <c r="DC135" s="57"/>
      <c r="DD135" s="57"/>
      <c r="DE135" s="57"/>
      <c r="DF135" s="57"/>
      <c r="DG135" s="57"/>
      <c r="DH135" s="57"/>
      <c r="DI135" s="57"/>
      <c r="DJ135" s="57"/>
      <c r="DK135" s="57"/>
      <c r="DL135" s="57"/>
      <c r="DM135" s="57"/>
      <c r="DN135" s="57"/>
      <c r="DO135" s="57"/>
      <c r="DP135" s="57"/>
      <c r="DQ135" s="57"/>
      <c r="DR135" s="57"/>
      <c r="DS135" s="57"/>
      <c r="DT135" s="57"/>
      <c r="DU135" s="57"/>
      <c r="DV135" s="57"/>
      <c r="DW135" s="57"/>
      <c r="DX135" s="57"/>
      <c r="DY135" s="57"/>
      <c r="DZ135" s="57"/>
      <c r="EA135" s="57"/>
      <c r="EB135" s="57"/>
      <c r="EC135" s="57"/>
      <c r="ED135" s="57"/>
      <c r="EE135" s="57"/>
      <c r="EF135" s="57"/>
      <c r="EG135" s="57"/>
      <c r="EH135" s="57"/>
      <c r="EI135" s="57"/>
      <c r="EJ135" s="57"/>
      <c r="EK135" s="57"/>
      <c r="EL135" s="57"/>
      <c r="EM135" s="57"/>
      <c r="EN135" s="57"/>
      <c r="EO135" s="57"/>
      <c r="EP135" s="57"/>
      <c r="EQ135" s="57"/>
      <c r="ER135" s="57"/>
      <c r="ES135" s="57"/>
      <c r="ET135" s="57"/>
      <c r="EU135" s="57"/>
      <c r="EV135" s="57"/>
      <c r="EW135" s="57"/>
      <c r="EX135" s="57"/>
      <c r="EY135" s="57"/>
      <c r="EZ135" s="57"/>
      <c r="FA135" s="57"/>
      <c r="FB135" s="57"/>
      <c r="FC135" s="57"/>
      <c r="FD135" s="57"/>
      <c r="FE135" s="57"/>
      <c r="FF135" s="57"/>
      <c r="FG135" s="57"/>
      <c r="FH135" s="57"/>
      <c r="FI135" s="57"/>
      <c r="FJ135" s="57"/>
      <c r="FK135" s="57"/>
      <c r="FL135" s="57"/>
      <c r="FM135" s="57"/>
      <c r="FN135" s="57"/>
      <c r="FO135" s="57"/>
      <c r="FP135" s="57"/>
      <c r="FQ135" s="57"/>
      <c r="FR135" s="57"/>
      <c r="FS135" s="57"/>
      <c r="FT135" s="57"/>
      <c r="FU135" s="57"/>
      <c r="FV135" s="57"/>
      <c r="FW135" s="57"/>
      <c r="FX135" s="57"/>
      <c r="FY135" s="57"/>
      <c r="FZ135" s="57"/>
      <c r="GA135" s="57"/>
      <c r="GB135" s="57"/>
      <c r="GC135" s="57"/>
      <c r="GD135" s="57"/>
      <c r="GE135" s="57"/>
      <c r="GF135" s="57"/>
      <c r="GG135" s="57"/>
      <c r="GH135" s="57"/>
      <c r="GI135" s="57"/>
      <c r="GJ135" s="57"/>
      <c r="GK135" s="57"/>
      <c r="GL135" s="57"/>
      <c r="GM135" s="57"/>
      <c r="GN135" s="57"/>
      <c r="GO135" s="57"/>
      <c r="GP135" s="57"/>
      <c r="GQ135" s="57"/>
      <c r="GR135" s="57"/>
      <c r="GS135" s="57"/>
      <c r="GT135" s="57"/>
      <c r="GU135" s="57"/>
      <c r="GV135" s="57"/>
      <c r="GW135" s="57"/>
      <c r="GX135" s="57"/>
      <c r="GY135" s="57"/>
      <c r="GZ135" s="57"/>
      <c r="HA135" s="57"/>
      <c r="HB135" s="57"/>
      <c r="HC135" s="57"/>
      <c r="HD135" s="57"/>
      <c r="HE135" s="57"/>
      <c r="HF135" s="57"/>
      <c r="HG135" s="57"/>
      <c r="HH135" s="57"/>
      <c r="HI135" s="57"/>
      <c r="HJ135" s="57"/>
      <c r="HK135" s="57"/>
      <c r="HL135" s="57"/>
      <c r="HM135" s="57"/>
      <c r="HN135" s="57"/>
      <c r="HO135" s="57"/>
      <c r="HP135" s="57"/>
      <c r="HQ135" s="57"/>
      <c r="HR135" s="57"/>
      <c r="HS135" s="57"/>
      <c r="HT135" s="57"/>
      <c r="HU135" s="57"/>
      <c r="HV135" s="57"/>
      <c r="HW135" s="57"/>
      <c r="HX135" s="57"/>
      <c r="HY135" s="57"/>
      <c r="HZ135" s="57"/>
      <c r="IA135" s="57"/>
      <c r="IB135" s="57"/>
      <c r="IC135" s="57"/>
      <c r="ID135" s="57"/>
      <c r="IE135" s="57"/>
      <c r="IF135" s="57"/>
      <c r="IG135" s="57"/>
      <c r="IH135" s="57"/>
      <c r="II135" s="57"/>
      <c r="IJ135" s="57"/>
      <c r="IK135" s="57"/>
      <c r="IL135" s="57"/>
      <c r="IM135" s="57"/>
      <c r="IN135" s="57"/>
    </row>
    <row r="136" spans="3:248" ht="37.15" customHeight="1" thickBot="1">
      <c r="C136" s="67" t="s">
        <v>302</v>
      </c>
      <c r="D136" s="3">
        <v>12</v>
      </c>
      <c r="E136" s="34">
        <f>'Baseline Data'!D133</f>
        <v>1.3421052631578947</v>
      </c>
      <c r="F136" s="34">
        <f>'Baseline Data'!E133</f>
        <v>1.4377671978576563</v>
      </c>
      <c r="G136" s="34">
        <f>'Monitor 1 Data'!D131</f>
        <v>1.625</v>
      </c>
      <c r="H136" s="34">
        <f>'Monitor 1 Data'!E131</f>
        <v>0.79647661610369958</v>
      </c>
      <c r="I136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  <c r="BJ136" s="57"/>
      <c r="BK136" s="57"/>
      <c r="BL136" s="57"/>
      <c r="BM136" s="57"/>
      <c r="BN136" s="57"/>
      <c r="BO136" s="57"/>
      <c r="BP136" s="57"/>
      <c r="BQ136" s="57"/>
      <c r="BR136" s="57"/>
      <c r="BS136" s="57"/>
      <c r="BT136" s="57"/>
      <c r="BU136" s="57"/>
      <c r="BV136" s="57"/>
      <c r="BW136" s="57"/>
      <c r="BX136" s="57"/>
      <c r="BY136" s="57"/>
      <c r="BZ136" s="57"/>
      <c r="CA136" s="57"/>
      <c r="CB136" s="57"/>
      <c r="CC136" s="57"/>
      <c r="CD136" s="57"/>
      <c r="CE136" s="57"/>
      <c r="CF136" s="57"/>
      <c r="CG136" s="57"/>
      <c r="CH136" s="57"/>
      <c r="CI136" s="57"/>
      <c r="CJ136" s="57"/>
      <c r="CK136" s="57"/>
      <c r="CL136" s="57"/>
      <c r="CM136" s="57"/>
      <c r="CN136" s="57"/>
      <c r="CO136" s="57"/>
      <c r="CP136" s="57"/>
      <c r="CQ136" s="57"/>
      <c r="CR136" s="57"/>
      <c r="CS136" s="57"/>
      <c r="CT136" s="57"/>
      <c r="CU136" s="57"/>
      <c r="CV136" s="57"/>
      <c r="CW136" s="57"/>
      <c r="CX136" s="57"/>
      <c r="CY136" s="57"/>
      <c r="CZ136" s="57"/>
      <c r="DA136" s="57"/>
      <c r="DB136" s="57"/>
      <c r="DC136" s="57"/>
      <c r="DD136" s="57"/>
      <c r="DE136" s="57"/>
      <c r="DF136" s="57"/>
      <c r="DG136" s="57"/>
      <c r="DH136" s="57"/>
      <c r="DI136" s="57"/>
      <c r="DJ136" s="57"/>
      <c r="DK136" s="57"/>
      <c r="DL136" s="57"/>
      <c r="DM136" s="57"/>
      <c r="DN136" s="57"/>
      <c r="DO136" s="57"/>
      <c r="DP136" s="57"/>
      <c r="DQ136" s="57"/>
      <c r="DR136" s="57"/>
      <c r="DS136" s="57"/>
      <c r="DT136" s="57"/>
      <c r="DU136" s="57"/>
      <c r="DV136" s="57"/>
      <c r="DW136" s="57"/>
      <c r="DX136" s="57"/>
      <c r="DY136" s="57"/>
      <c r="DZ136" s="57"/>
      <c r="EA136" s="57"/>
      <c r="EB136" s="57"/>
      <c r="EC136" s="57"/>
      <c r="ED136" s="57"/>
      <c r="EE136" s="57"/>
      <c r="EF136" s="57"/>
      <c r="EG136" s="57"/>
      <c r="EH136" s="57"/>
      <c r="EI136" s="57"/>
      <c r="EJ136" s="57"/>
      <c r="EK136" s="57"/>
      <c r="EL136" s="57"/>
      <c r="EM136" s="57"/>
      <c r="EN136" s="57"/>
      <c r="EO136" s="57"/>
      <c r="EP136" s="57"/>
      <c r="EQ136" s="57"/>
      <c r="ER136" s="57"/>
      <c r="ES136" s="57"/>
      <c r="ET136" s="57"/>
      <c r="EU136" s="57"/>
      <c r="EV136" s="57"/>
      <c r="EW136" s="57"/>
      <c r="EX136" s="57"/>
      <c r="EY136" s="57"/>
      <c r="EZ136" s="57"/>
      <c r="FA136" s="57"/>
      <c r="FB136" s="57"/>
      <c r="FC136" s="57"/>
      <c r="FD136" s="57"/>
      <c r="FE136" s="57"/>
      <c r="FF136" s="57"/>
      <c r="FG136" s="57"/>
      <c r="FH136" s="57"/>
      <c r="FI136" s="57"/>
      <c r="FJ136" s="57"/>
      <c r="FK136" s="57"/>
      <c r="FL136" s="57"/>
      <c r="FM136" s="57"/>
      <c r="FN136" s="57"/>
      <c r="FO136" s="57"/>
      <c r="FP136" s="57"/>
      <c r="FQ136" s="57"/>
      <c r="FR136" s="57"/>
      <c r="FS136" s="57"/>
      <c r="FT136" s="57"/>
      <c r="FU136" s="57"/>
      <c r="FV136" s="57"/>
      <c r="FW136" s="57"/>
      <c r="FX136" s="57"/>
      <c r="FY136" s="57"/>
      <c r="FZ136" s="57"/>
      <c r="GA136" s="57"/>
      <c r="GB136" s="57"/>
      <c r="GC136" s="57"/>
      <c r="GD136" s="57"/>
      <c r="GE136" s="57"/>
      <c r="GF136" s="57"/>
      <c r="GG136" s="57"/>
      <c r="GH136" s="57"/>
      <c r="GI136" s="57"/>
      <c r="GJ136" s="57"/>
      <c r="GK136" s="57"/>
      <c r="GL136" s="57"/>
      <c r="GM136" s="57"/>
      <c r="GN136" s="57"/>
      <c r="GO136" s="57"/>
      <c r="GP136" s="57"/>
      <c r="GQ136" s="57"/>
      <c r="GR136" s="57"/>
      <c r="GS136" s="57"/>
      <c r="GT136" s="57"/>
      <c r="GU136" s="57"/>
      <c r="GV136" s="57"/>
      <c r="GW136" s="57"/>
      <c r="GX136" s="57"/>
      <c r="GY136" s="57"/>
      <c r="GZ136" s="57"/>
      <c r="HA136" s="57"/>
      <c r="HB136" s="57"/>
      <c r="HC136" s="57"/>
      <c r="HD136" s="57"/>
      <c r="HE136" s="57"/>
      <c r="HF136" s="57"/>
      <c r="HG136" s="57"/>
      <c r="HH136" s="57"/>
      <c r="HI136" s="57"/>
      <c r="HJ136" s="57"/>
      <c r="HK136" s="57"/>
      <c r="HL136" s="57"/>
      <c r="HM136" s="57"/>
      <c r="HN136" s="57"/>
      <c r="HO136" s="57"/>
      <c r="HP136" s="57"/>
      <c r="HQ136" s="57"/>
      <c r="HR136" s="57"/>
      <c r="HS136" s="57"/>
      <c r="HT136" s="57"/>
      <c r="HU136" s="57"/>
      <c r="HV136" s="57"/>
      <c r="HW136" s="57"/>
      <c r="HX136" s="57"/>
      <c r="HY136" s="57"/>
      <c r="HZ136" s="57"/>
      <c r="IA136" s="57"/>
      <c r="IB136" s="57"/>
      <c r="IC136" s="57"/>
      <c r="ID136" s="57"/>
      <c r="IE136" s="57"/>
      <c r="IF136" s="57"/>
      <c r="IG136" s="57"/>
      <c r="IH136" s="57"/>
      <c r="II136" s="57"/>
      <c r="IJ136" s="57"/>
      <c r="IK136" s="57"/>
      <c r="IL136" s="57"/>
      <c r="IM136" s="57"/>
      <c r="IN136" s="57"/>
    </row>
    <row r="137" spans="3:248" ht="48" customHeight="1" thickBot="1">
      <c r="C137" s="67" t="s">
        <v>301</v>
      </c>
      <c r="D137" s="3">
        <v>13</v>
      </c>
      <c r="E137" s="34">
        <f>'Baseline Data'!D134</f>
        <v>1.736842105263158</v>
      </c>
      <c r="F137" s="34">
        <f>'Baseline Data'!E134</f>
        <v>0.89885533034733311</v>
      </c>
      <c r="G137" s="34">
        <f>'Monitor 1 Data'!D132</f>
        <v>1.65</v>
      </c>
      <c r="H137" s="34">
        <f>'Monitor 1 Data'!E132</f>
        <v>0.75993420767853315</v>
      </c>
      <c r="I13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  <c r="BB137" s="57"/>
      <c r="BC137" s="57"/>
      <c r="BD137" s="57"/>
      <c r="BE137" s="57"/>
      <c r="BF137" s="57"/>
      <c r="BG137" s="57"/>
      <c r="BH137" s="57"/>
      <c r="BI137" s="57"/>
      <c r="BJ137" s="57"/>
      <c r="BK137" s="57"/>
      <c r="BL137" s="57"/>
      <c r="BM137" s="57"/>
      <c r="BN137" s="57"/>
      <c r="BO137" s="57"/>
      <c r="BP137" s="57"/>
      <c r="BQ137" s="57"/>
      <c r="BR137" s="57"/>
      <c r="BS137" s="57"/>
      <c r="BT137" s="57"/>
      <c r="BU137" s="57"/>
      <c r="BV137" s="57"/>
      <c r="BW137" s="57"/>
      <c r="BX137" s="57"/>
      <c r="BY137" s="57"/>
      <c r="BZ137" s="57"/>
      <c r="CA137" s="57"/>
      <c r="CB137" s="57"/>
      <c r="CC137" s="57"/>
      <c r="CD137" s="57"/>
      <c r="CE137" s="57"/>
      <c r="CF137" s="57"/>
      <c r="CG137" s="57"/>
      <c r="CH137" s="57"/>
      <c r="CI137" s="57"/>
      <c r="CJ137" s="57"/>
      <c r="CK137" s="57"/>
      <c r="CL137" s="57"/>
      <c r="CM137" s="57"/>
      <c r="CN137" s="57"/>
      <c r="CO137" s="57"/>
      <c r="CP137" s="57"/>
      <c r="CQ137" s="57"/>
      <c r="CR137" s="57"/>
      <c r="CS137" s="57"/>
      <c r="CT137" s="57"/>
      <c r="CU137" s="57"/>
      <c r="CV137" s="57"/>
      <c r="CW137" s="57"/>
      <c r="CX137" s="57"/>
      <c r="CY137" s="57"/>
      <c r="CZ137" s="57"/>
      <c r="DA137" s="57"/>
      <c r="DB137" s="57"/>
      <c r="DC137" s="57"/>
      <c r="DD137" s="57"/>
      <c r="DE137" s="57"/>
      <c r="DF137" s="57"/>
      <c r="DG137" s="57"/>
      <c r="DH137" s="57"/>
      <c r="DI137" s="57"/>
      <c r="DJ137" s="57"/>
      <c r="DK137" s="57"/>
      <c r="DL137" s="57"/>
      <c r="DM137" s="57"/>
      <c r="DN137" s="57"/>
      <c r="DO137" s="57"/>
      <c r="DP137" s="57"/>
      <c r="DQ137" s="57"/>
      <c r="DR137" s="57"/>
      <c r="DS137" s="57"/>
      <c r="DT137" s="57"/>
      <c r="DU137" s="57"/>
      <c r="DV137" s="57"/>
      <c r="DW137" s="57"/>
      <c r="DX137" s="57"/>
      <c r="DY137" s="57"/>
      <c r="DZ137" s="57"/>
      <c r="EA137" s="57"/>
      <c r="EB137" s="57"/>
      <c r="EC137" s="57"/>
      <c r="ED137" s="57"/>
      <c r="EE137" s="57"/>
      <c r="EF137" s="57"/>
      <c r="EG137" s="57"/>
      <c r="EH137" s="57"/>
      <c r="EI137" s="57"/>
      <c r="EJ137" s="57"/>
      <c r="EK137" s="57"/>
      <c r="EL137" s="57"/>
      <c r="EM137" s="57"/>
      <c r="EN137" s="57"/>
      <c r="EO137" s="57"/>
      <c r="EP137" s="57"/>
      <c r="EQ137" s="57"/>
      <c r="ER137" s="57"/>
      <c r="ES137" s="57"/>
      <c r="ET137" s="57"/>
      <c r="EU137" s="57"/>
      <c r="EV137" s="57"/>
      <c r="EW137" s="57"/>
      <c r="EX137" s="57"/>
      <c r="EY137" s="57"/>
      <c r="EZ137" s="57"/>
      <c r="FA137" s="57"/>
      <c r="FB137" s="57"/>
      <c r="FC137" s="57"/>
      <c r="FD137" s="57"/>
      <c r="FE137" s="57"/>
      <c r="FF137" s="57"/>
      <c r="FG137" s="57"/>
      <c r="FH137" s="57"/>
      <c r="FI137" s="57"/>
      <c r="FJ137" s="57"/>
      <c r="FK137" s="57"/>
      <c r="FL137" s="57"/>
      <c r="FM137" s="57"/>
      <c r="FN137" s="57"/>
      <c r="FO137" s="57"/>
      <c r="FP137" s="57"/>
      <c r="FQ137" s="57"/>
      <c r="FR137" s="57"/>
      <c r="FS137" s="57"/>
      <c r="FT137" s="57"/>
      <c r="FU137" s="57"/>
      <c r="FV137" s="57"/>
      <c r="FW137" s="57"/>
      <c r="FX137" s="57"/>
      <c r="FY137" s="57"/>
      <c r="FZ137" s="57"/>
      <c r="GA137" s="57"/>
      <c r="GB137" s="57"/>
      <c r="GC137" s="57"/>
      <c r="GD137" s="57"/>
      <c r="GE137" s="57"/>
      <c r="GF137" s="57"/>
      <c r="GG137" s="57"/>
      <c r="GH137" s="57"/>
      <c r="GI137" s="57"/>
      <c r="GJ137" s="57"/>
      <c r="GK137" s="57"/>
      <c r="GL137" s="57"/>
      <c r="GM137" s="57"/>
      <c r="GN137" s="57"/>
      <c r="GO137" s="57"/>
      <c r="GP137" s="57"/>
      <c r="GQ137" s="57"/>
      <c r="GR137" s="57"/>
      <c r="GS137" s="57"/>
      <c r="GT137" s="57"/>
      <c r="GU137" s="57"/>
      <c r="GV137" s="57"/>
      <c r="GW137" s="57"/>
      <c r="GX137" s="57"/>
      <c r="GY137" s="57"/>
      <c r="GZ137" s="57"/>
      <c r="HA137" s="57"/>
      <c r="HB137" s="57"/>
      <c r="HC137" s="57"/>
      <c r="HD137" s="57"/>
      <c r="HE137" s="57"/>
      <c r="HF137" s="57"/>
      <c r="HG137" s="57"/>
      <c r="HH137" s="57"/>
      <c r="HI137" s="57"/>
      <c r="HJ137" s="57"/>
      <c r="HK137" s="57"/>
      <c r="HL137" s="57"/>
      <c r="HM137" s="57"/>
      <c r="HN137" s="57"/>
      <c r="HO137" s="57"/>
      <c r="HP137" s="57"/>
      <c r="HQ137" s="57"/>
      <c r="HR137" s="57"/>
      <c r="HS137" s="57"/>
      <c r="HT137" s="57"/>
      <c r="HU137" s="57"/>
      <c r="HV137" s="57"/>
      <c r="HW137" s="57"/>
      <c r="HX137" s="57"/>
      <c r="HY137" s="57"/>
      <c r="HZ137" s="57"/>
      <c r="IA137" s="57"/>
      <c r="IB137" s="57"/>
      <c r="IC137" s="57"/>
      <c r="ID137" s="57"/>
      <c r="IE137" s="57"/>
      <c r="IF137" s="57"/>
      <c r="IG137" s="57"/>
      <c r="IH137" s="57"/>
      <c r="II137" s="57"/>
      <c r="IJ137" s="57"/>
      <c r="IK137" s="57"/>
      <c r="IL137" s="57"/>
      <c r="IM137" s="57"/>
      <c r="IN137" s="57"/>
    </row>
    <row r="138" spans="3:248" ht="60" customHeight="1" thickBot="1">
      <c r="C138" s="67" t="s">
        <v>300</v>
      </c>
      <c r="D138" s="3">
        <v>14</v>
      </c>
      <c r="E138" s="34">
        <f>'Baseline Data'!D135</f>
        <v>2.2105263157894739</v>
      </c>
      <c r="F138" s="34">
        <f>'Baseline Data'!E135</f>
        <v>0.97758819057930046</v>
      </c>
      <c r="G138" s="34">
        <f>'Monitor 1 Data'!D133</f>
        <v>2.1749999999999998</v>
      </c>
      <c r="H138" s="34">
        <f>'Monitor 1 Data'!E133</f>
        <v>0.80272971790011616</v>
      </c>
      <c r="I138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  <c r="BM138" s="57"/>
      <c r="BN138" s="57"/>
      <c r="BO138" s="57"/>
      <c r="BP138" s="57"/>
      <c r="BQ138" s="57"/>
      <c r="BR138" s="57"/>
      <c r="BS138" s="57"/>
      <c r="BT138" s="57"/>
      <c r="BU138" s="57"/>
      <c r="BV138" s="57"/>
      <c r="BW138" s="57"/>
      <c r="BX138" s="57"/>
      <c r="BY138" s="57"/>
      <c r="BZ138" s="57"/>
      <c r="CA138" s="57"/>
      <c r="CB138" s="57"/>
      <c r="CC138" s="57"/>
      <c r="CD138" s="57"/>
      <c r="CE138" s="57"/>
      <c r="CF138" s="57"/>
      <c r="CG138" s="57"/>
      <c r="CH138" s="57"/>
      <c r="CI138" s="57"/>
      <c r="CJ138" s="57"/>
      <c r="CK138" s="57"/>
      <c r="CL138" s="57"/>
      <c r="CM138" s="57"/>
      <c r="CN138" s="57"/>
      <c r="CO138" s="57"/>
      <c r="CP138" s="57"/>
      <c r="CQ138" s="57"/>
      <c r="CR138" s="57"/>
      <c r="CS138" s="57"/>
      <c r="CT138" s="57"/>
      <c r="CU138" s="57"/>
      <c r="CV138" s="57"/>
      <c r="CW138" s="57"/>
      <c r="CX138" s="57"/>
      <c r="CY138" s="57"/>
      <c r="CZ138" s="57"/>
      <c r="DA138" s="57"/>
      <c r="DB138" s="57"/>
      <c r="DC138" s="57"/>
      <c r="DD138" s="57"/>
      <c r="DE138" s="57"/>
      <c r="DF138" s="57"/>
      <c r="DG138" s="57"/>
      <c r="DH138" s="57"/>
      <c r="DI138" s="57"/>
      <c r="DJ138" s="57"/>
      <c r="DK138" s="57"/>
      <c r="DL138" s="57"/>
      <c r="DM138" s="57"/>
      <c r="DN138" s="57"/>
      <c r="DO138" s="57"/>
      <c r="DP138" s="57"/>
      <c r="DQ138" s="57"/>
      <c r="DR138" s="57"/>
      <c r="DS138" s="57"/>
      <c r="DT138" s="57"/>
      <c r="DU138" s="57"/>
      <c r="DV138" s="57"/>
      <c r="DW138" s="57"/>
      <c r="DX138" s="57"/>
      <c r="DY138" s="57"/>
      <c r="DZ138" s="57"/>
      <c r="EA138" s="57"/>
      <c r="EB138" s="57"/>
      <c r="EC138" s="57"/>
      <c r="ED138" s="57"/>
      <c r="EE138" s="57"/>
      <c r="EF138" s="57"/>
      <c r="EG138" s="57"/>
      <c r="EH138" s="57"/>
      <c r="EI138" s="57"/>
      <c r="EJ138" s="57"/>
      <c r="EK138" s="57"/>
      <c r="EL138" s="57"/>
      <c r="EM138" s="57"/>
      <c r="EN138" s="57"/>
      <c r="EO138" s="57"/>
      <c r="EP138" s="57"/>
      <c r="EQ138" s="57"/>
      <c r="ER138" s="57"/>
      <c r="ES138" s="57"/>
      <c r="ET138" s="57"/>
      <c r="EU138" s="57"/>
      <c r="EV138" s="57"/>
      <c r="EW138" s="57"/>
      <c r="EX138" s="57"/>
      <c r="EY138" s="57"/>
      <c r="EZ138" s="57"/>
      <c r="FA138" s="57"/>
      <c r="FB138" s="57"/>
      <c r="FC138" s="57"/>
      <c r="FD138" s="57"/>
      <c r="FE138" s="57"/>
      <c r="FF138" s="57"/>
      <c r="FG138" s="57"/>
      <c r="FH138" s="57"/>
      <c r="FI138" s="57"/>
      <c r="FJ138" s="57"/>
      <c r="FK138" s="57"/>
      <c r="FL138" s="57"/>
      <c r="FM138" s="57"/>
      <c r="FN138" s="57"/>
      <c r="FO138" s="57"/>
      <c r="FP138" s="57"/>
      <c r="FQ138" s="57"/>
      <c r="FR138" s="57"/>
      <c r="FS138" s="57"/>
      <c r="FT138" s="57"/>
      <c r="FU138" s="57"/>
      <c r="FV138" s="57"/>
      <c r="FW138" s="57"/>
      <c r="FX138" s="57"/>
      <c r="FY138" s="57"/>
      <c r="FZ138" s="57"/>
      <c r="GA138" s="57"/>
      <c r="GB138" s="57"/>
      <c r="GC138" s="57"/>
      <c r="GD138" s="57"/>
      <c r="GE138" s="57"/>
      <c r="GF138" s="57"/>
      <c r="GG138" s="57"/>
      <c r="GH138" s="57"/>
      <c r="GI138" s="57"/>
      <c r="GJ138" s="57"/>
      <c r="GK138" s="57"/>
      <c r="GL138" s="57"/>
      <c r="GM138" s="57"/>
      <c r="GN138" s="57"/>
      <c r="GO138" s="57"/>
      <c r="GP138" s="57"/>
      <c r="GQ138" s="57"/>
      <c r="GR138" s="57"/>
      <c r="GS138" s="57"/>
      <c r="GT138" s="57"/>
      <c r="GU138" s="57"/>
      <c r="GV138" s="57"/>
      <c r="GW138" s="57"/>
      <c r="GX138" s="57"/>
      <c r="GY138" s="57"/>
      <c r="GZ138" s="57"/>
      <c r="HA138" s="57"/>
      <c r="HB138" s="57"/>
      <c r="HC138" s="57"/>
      <c r="HD138" s="57"/>
      <c r="HE138" s="57"/>
      <c r="HF138" s="57"/>
      <c r="HG138" s="57"/>
      <c r="HH138" s="57"/>
      <c r="HI138" s="57"/>
      <c r="HJ138" s="57"/>
      <c r="HK138" s="57"/>
      <c r="HL138" s="57"/>
      <c r="HM138" s="57"/>
      <c r="HN138" s="57"/>
      <c r="HO138" s="57"/>
      <c r="HP138" s="57"/>
      <c r="HQ138" s="57"/>
      <c r="HR138" s="57"/>
      <c r="HS138" s="57"/>
      <c r="HT138" s="57"/>
      <c r="HU138" s="57"/>
      <c r="HV138" s="57"/>
      <c r="HW138" s="57"/>
      <c r="HX138" s="57"/>
      <c r="HY138" s="57"/>
      <c r="HZ138" s="57"/>
      <c r="IA138" s="57"/>
      <c r="IB138" s="57"/>
      <c r="IC138" s="57"/>
      <c r="ID138" s="57"/>
      <c r="IE138" s="57"/>
      <c r="IF138" s="57"/>
      <c r="IG138" s="57"/>
      <c r="IH138" s="57"/>
      <c r="II138" s="57"/>
      <c r="IJ138" s="57"/>
      <c r="IK138" s="57"/>
      <c r="IL138" s="57"/>
      <c r="IM138" s="57"/>
      <c r="IN138" s="57"/>
    </row>
    <row r="139" spans="3:248" ht="36.6" customHeight="1" thickBot="1">
      <c r="C139" s="67" t="s">
        <v>299</v>
      </c>
      <c r="D139" s="3">
        <v>15</v>
      </c>
      <c r="E139" s="34">
        <f>'Baseline Data'!D136</f>
        <v>1.4473684210526316</v>
      </c>
      <c r="F139" s="34">
        <f>'Baseline Data'!E136</f>
        <v>0.84906662131061461</v>
      </c>
      <c r="G139" s="34">
        <f>'Monitor 1 Data'!D134</f>
        <v>2.0499999999999998</v>
      </c>
      <c r="H139" s="34">
        <f>'Monitor 1 Data'!E134</f>
        <v>0.99874921777190895</v>
      </c>
      <c r="I139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57"/>
      <c r="BK139" s="57"/>
      <c r="BL139" s="57"/>
      <c r="BM139" s="57"/>
      <c r="BN139" s="57"/>
      <c r="BO139" s="57"/>
      <c r="BP139" s="57"/>
      <c r="BQ139" s="57"/>
      <c r="BR139" s="57"/>
      <c r="BS139" s="57"/>
      <c r="BT139" s="57"/>
      <c r="BU139" s="57"/>
      <c r="BV139" s="57"/>
      <c r="BW139" s="57"/>
      <c r="BX139" s="57"/>
      <c r="BY139" s="57"/>
      <c r="BZ139" s="57"/>
      <c r="CA139" s="57"/>
      <c r="CB139" s="57"/>
      <c r="CC139" s="57"/>
      <c r="CD139" s="57"/>
      <c r="CE139" s="57"/>
      <c r="CF139" s="57"/>
      <c r="CG139" s="57"/>
      <c r="CH139" s="57"/>
      <c r="CI139" s="57"/>
      <c r="CJ139" s="57"/>
      <c r="CK139" s="57"/>
      <c r="CL139" s="57"/>
      <c r="CM139" s="57"/>
      <c r="CN139" s="57"/>
      <c r="CO139" s="57"/>
      <c r="CP139" s="57"/>
      <c r="CQ139" s="57"/>
      <c r="CR139" s="57"/>
      <c r="CS139" s="57"/>
      <c r="CT139" s="57"/>
      <c r="CU139" s="57"/>
      <c r="CV139" s="57"/>
      <c r="CW139" s="57"/>
      <c r="CX139" s="57"/>
      <c r="CY139" s="57"/>
      <c r="CZ139" s="57"/>
      <c r="DA139" s="57"/>
      <c r="DB139" s="57"/>
      <c r="DC139" s="57"/>
      <c r="DD139" s="57"/>
      <c r="DE139" s="57"/>
      <c r="DF139" s="57"/>
      <c r="DG139" s="57"/>
      <c r="DH139" s="57"/>
      <c r="DI139" s="57"/>
      <c r="DJ139" s="57"/>
      <c r="DK139" s="57"/>
      <c r="DL139" s="57"/>
      <c r="DM139" s="57"/>
      <c r="DN139" s="57"/>
      <c r="DO139" s="57"/>
      <c r="DP139" s="57"/>
      <c r="DQ139" s="57"/>
      <c r="DR139" s="57"/>
      <c r="DS139" s="57"/>
      <c r="DT139" s="57"/>
      <c r="DU139" s="57"/>
      <c r="DV139" s="57"/>
      <c r="DW139" s="57"/>
      <c r="DX139" s="57"/>
      <c r="DY139" s="57"/>
      <c r="DZ139" s="57"/>
      <c r="EA139" s="57"/>
      <c r="EB139" s="57"/>
      <c r="EC139" s="57"/>
      <c r="ED139" s="57"/>
      <c r="EE139" s="57"/>
      <c r="EF139" s="57"/>
      <c r="EG139" s="57"/>
      <c r="EH139" s="57"/>
      <c r="EI139" s="57"/>
      <c r="EJ139" s="57"/>
      <c r="EK139" s="57"/>
      <c r="EL139" s="57"/>
      <c r="EM139" s="57"/>
      <c r="EN139" s="57"/>
      <c r="EO139" s="57"/>
      <c r="EP139" s="57"/>
      <c r="EQ139" s="57"/>
      <c r="ER139" s="57"/>
      <c r="ES139" s="57"/>
      <c r="ET139" s="57"/>
      <c r="EU139" s="57"/>
      <c r="EV139" s="57"/>
      <c r="EW139" s="57"/>
      <c r="EX139" s="57"/>
      <c r="EY139" s="57"/>
      <c r="EZ139" s="57"/>
      <c r="FA139" s="57"/>
      <c r="FB139" s="57"/>
      <c r="FC139" s="57"/>
      <c r="FD139" s="57"/>
      <c r="FE139" s="57"/>
      <c r="FF139" s="57"/>
      <c r="FG139" s="57"/>
      <c r="FH139" s="57"/>
      <c r="FI139" s="57"/>
      <c r="FJ139" s="57"/>
      <c r="FK139" s="57"/>
      <c r="FL139" s="57"/>
      <c r="FM139" s="57"/>
      <c r="FN139" s="57"/>
      <c r="FO139" s="57"/>
      <c r="FP139" s="57"/>
      <c r="FQ139" s="57"/>
      <c r="FR139" s="57"/>
      <c r="FS139" s="57"/>
      <c r="FT139" s="57"/>
      <c r="FU139" s="57"/>
      <c r="FV139" s="57"/>
      <c r="FW139" s="57"/>
      <c r="FX139" s="57"/>
      <c r="FY139" s="57"/>
      <c r="FZ139" s="57"/>
      <c r="GA139" s="57"/>
      <c r="GB139" s="57"/>
      <c r="GC139" s="57"/>
      <c r="GD139" s="57"/>
      <c r="GE139" s="57"/>
      <c r="GF139" s="57"/>
      <c r="GG139" s="57"/>
      <c r="GH139" s="57"/>
      <c r="GI139" s="57"/>
      <c r="GJ139" s="57"/>
      <c r="GK139" s="57"/>
      <c r="GL139" s="57"/>
      <c r="GM139" s="57"/>
      <c r="GN139" s="57"/>
      <c r="GO139" s="57"/>
      <c r="GP139" s="57"/>
      <c r="GQ139" s="57"/>
      <c r="GR139" s="57"/>
      <c r="GS139" s="57"/>
      <c r="GT139" s="57"/>
      <c r="GU139" s="57"/>
      <c r="GV139" s="57"/>
      <c r="GW139" s="57"/>
      <c r="GX139" s="57"/>
      <c r="GY139" s="57"/>
      <c r="GZ139" s="57"/>
      <c r="HA139" s="57"/>
      <c r="HB139" s="57"/>
      <c r="HC139" s="57"/>
      <c r="HD139" s="57"/>
      <c r="HE139" s="57"/>
      <c r="HF139" s="57"/>
      <c r="HG139" s="57"/>
      <c r="HH139" s="57"/>
      <c r="HI139" s="57"/>
      <c r="HJ139" s="57"/>
      <c r="HK139" s="57"/>
      <c r="HL139" s="57"/>
      <c r="HM139" s="57"/>
      <c r="HN139" s="57"/>
      <c r="HO139" s="57"/>
      <c r="HP139" s="57"/>
      <c r="HQ139" s="57"/>
      <c r="HR139" s="57"/>
      <c r="HS139" s="57"/>
      <c r="HT139" s="57"/>
      <c r="HU139" s="57"/>
      <c r="HV139" s="57"/>
      <c r="HW139" s="57"/>
      <c r="HX139" s="57"/>
      <c r="HY139" s="57"/>
      <c r="HZ139" s="57"/>
      <c r="IA139" s="57"/>
      <c r="IB139" s="57"/>
      <c r="IC139" s="57"/>
      <c r="ID139" s="57"/>
      <c r="IE139" s="57"/>
      <c r="IF139" s="57"/>
      <c r="IG139" s="57"/>
      <c r="IH139" s="57"/>
      <c r="II139" s="57"/>
      <c r="IJ139" s="57"/>
      <c r="IK139" s="57"/>
      <c r="IL139" s="57"/>
      <c r="IM139" s="57"/>
      <c r="IN139" s="57"/>
    </row>
    <row r="140" spans="3:248" ht="25.15" customHeight="1" thickBot="1">
      <c r="C140" s="77" t="s">
        <v>298</v>
      </c>
      <c r="D140" s="3">
        <v>16</v>
      </c>
      <c r="E140" s="34">
        <f>'Baseline Data'!D137</f>
        <v>1.8421052631578947</v>
      </c>
      <c r="F140" s="34">
        <f>'Baseline Data'!E137</f>
        <v>0.55534006285418991</v>
      </c>
      <c r="G140" s="34">
        <f>'Monitor 1 Data'!D135</f>
        <v>3</v>
      </c>
      <c r="H140" s="34">
        <f>'Monitor 1 Data'!E135</f>
        <v>0</v>
      </c>
      <c r="I140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  <c r="BI140" s="57"/>
      <c r="BJ140" s="57"/>
      <c r="BK140" s="57"/>
      <c r="BL140" s="57"/>
      <c r="BM140" s="57"/>
      <c r="BN140" s="57"/>
      <c r="BO140" s="57"/>
      <c r="BP140" s="57"/>
      <c r="BQ140" s="57"/>
      <c r="BR140" s="57"/>
      <c r="BS140" s="57"/>
      <c r="BT140" s="57"/>
      <c r="BU140" s="57"/>
      <c r="BV140" s="57"/>
      <c r="BW140" s="57"/>
      <c r="BX140" s="57"/>
      <c r="BY140" s="57"/>
      <c r="BZ140" s="57"/>
      <c r="CA140" s="57"/>
      <c r="CB140" s="57"/>
      <c r="CC140" s="57"/>
      <c r="CD140" s="57"/>
      <c r="CE140" s="57"/>
      <c r="CF140" s="57"/>
      <c r="CG140" s="57"/>
      <c r="CH140" s="57"/>
      <c r="CI140" s="57"/>
      <c r="CJ140" s="57"/>
      <c r="CK140" s="57"/>
      <c r="CL140" s="57"/>
      <c r="CM140" s="57"/>
      <c r="CN140" s="57"/>
      <c r="CO140" s="57"/>
      <c r="CP140" s="57"/>
      <c r="CQ140" s="57"/>
      <c r="CR140" s="57"/>
      <c r="CS140" s="57"/>
      <c r="CT140" s="57"/>
      <c r="CU140" s="57"/>
      <c r="CV140" s="57"/>
      <c r="CW140" s="57"/>
      <c r="CX140" s="57"/>
      <c r="CY140" s="57"/>
      <c r="CZ140" s="57"/>
      <c r="DA140" s="57"/>
      <c r="DB140" s="57"/>
      <c r="DC140" s="57"/>
      <c r="DD140" s="57"/>
      <c r="DE140" s="57"/>
      <c r="DF140" s="57"/>
      <c r="DG140" s="57"/>
      <c r="DH140" s="57"/>
      <c r="DI140" s="57"/>
      <c r="DJ140" s="57"/>
      <c r="DK140" s="57"/>
      <c r="DL140" s="57"/>
      <c r="DM140" s="57"/>
      <c r="DN140" s="57"/>
      <c r="DO140" s="57"/>
      <c r="DP140" s="57"/>
      <c r="DQ140" s="57"/>
      <c r="DR140" s="57"/>
      <c r="DS140" s="57"/>
      <c r="DT140" s="57"/>
      <c r="DU140" s="57"/>
      <c r="DV140" s="57"/>
      <c r="DW140" s="57"/>
      <c r="DX140" s="57"/>
      <c r="DY140" s="57"/>
      <c r="DZ140" s="57"/>
      <c r="EA140" s="57"/>
      <c r="EB140" s="57"/>
      <c r="EC140" s="57"/>
      <c r="ED140" s="57"/>
      <c r="EE140" s="57"/>
      <c r="EF140" s="57"/>
      <c r="EG140" s="57"/>
      <c r="EH140" s="57"/>
      <c r="EI140" s="57"/>
      <c r="EJ140" s="57"/>
      <c r="EK140" s="57"/>
      <c r="EL140" s="57"/>
      <c r="EM140" s="57"/>
      <c r="EN140" s="57"/>
      <c r="EO140" s="57"/>
      <c r="EP140" s="57"/>
      <c r="EQ140" s="57"/>
      <c r="ER140" s="57"/>
      <c r="ES140" s="57"/>
      <c r="ET140" s="57"/>
      <c r="EU140" s="57"/>
      <c r="EV140" s="57"/>
      <c r="EW140" s="57"/>
      <c r="EX140" s="57"/>
      <c r="EY140" s="57"/>
      <c r="EZ140" s="57"/>
      <c r="FA140" s="57"/>
      <c r="FB140" s="57"/>
      <c r="FC140" s="57"/>
      <c r="FD140" s="57"/>
      <c r="FE140" s="57"/>
      <c r="FF140" s="57"/>
      <c r="FG140" s="57"/>
      <c r="FH140" s="57"/>
      <c r="FI140" s="57"/>
      <c r="FJ140" s="57"/>
      <c r="FK140" s="57"/>
      <c r="FL140" s="57"/>
      <c r="FM140" s="57"/>
      <c r="FN140" s="57"/>
      <c r="FO140" s="57"/>
      <c r="FP140" s="57"/>
      <c r="FQ140" s="57"/>
      <c r="FR140" s="57"/>
      <c r="FS140" s="57"/>
      <c r="FT140" s="57"/>
      <c r="FU140" s="57"/>
      <c r="FV140" s="57"/>
      <c r="FW140" s="57"/>
      <c r="FX140" s="57"/>
      <c r="FY140" s="57"/>
      <c r="FZ140" s="57"/>
      <c r="GA140" s="57"/>
      <c r="GB140" s="57"/>
      <c r="GC140" s="57"/>
      <c r="GD140" s="57"/>
      <c r="GE140" s="57"/>
      <c r="GF140" s="57"/>
      <c r="GG140" s="57"/>
      <c r="GH140" s="57"/>
      <c r="GI140" s="57"/>
      <c r="GJ140" s="57"/>
      <c r="GK140" s="57"/>
      <c r="GL140" s="57"/>
      <c r="GM140" s="57"/>
      <c r="GN140" s="57"/>
      <c r="GO140" s="57"/>
      <c r="GP140" s="57"/>
      <c r="GQ140" s="57"/>
      <c r="GR140" s="57"/>
      <c r="GS140" s="57"/>
      <c r="GT140" s="57"/>
      <c r="GU140" s="57"/>
      <c r="GV140" s="57"/>
      <c r="GW140" s="57"/>
      <c r="GX140" s="57"/>
      <c r="GY140" s="57"/>
      <c r="GZ140" s="57"/>
      <c r="HA140" s="57"/>
      <c r="HB140" s="57"/>
      <c r="HC140" s="57"/>
      <c r="HD140" s="57"/>
      <c r="HE140" s="57"/>
      <c r="HF140" s="57"/>
      <c r="HG140" s="57"/>
      <c r="HH140" s="57"/>
      <c r="HI140" s="57"/>
      <c r="HJ140" s="57"/>
      <c r="HK140" s="57"/>
      <c r="HL140" s="57"/>
      <c r="HM140" s="57"/>
      <c r="HN140" s="57"/>
      <c r="HO140" s="57"/>
      <c r="HP140" s="57"/>
      <c r="HQ140" s="57"/>
      <c r="HR140" s="57"/>
      <c r="HS140" s="57"/>
      <c r="HT140" s="57"/>
      <c r="HU140" s="57"/>
      <c r="HV140" s="57"/>
      <c r="HW140" s="57"/>
      <c r="HX140" s="57"/>
      <c r="HY140" s="57"/>
      <c r="HZ140" s="57"/>
      <c r="IA140" s="57"/>
      <c r="IB140" s="57"/>
      <c r="IC140" s="57"/>
      <c r="ID140" s="57"/>
      <c r="IE140" s="57"/>
      <c r="IF140" s="57"/>
      <c r="IG140" s="57"/>
      <c r="IH140" s="57"/>
      <c r="II140" s="57"/>
      <c r="IJ140" s="57"/>
      <c r="IK140" s="57"/>
      <c r="IL140" s="57"/>
      <c r="IM140" s="57"/>
      <c r="IN140" s="57"/>
    </row>
    <row r="141" spans="3:248" ht="36.6" customHeight="1" thickBot="1">
      <c r="C141" s="67" t="s">
        <v>297</v>
      </c>
      <c r="D141" s="3">
        <v>17</v>
      </c>
      <c r="E141" s="34">
        <f>'Baseline Data'!D138</f>
        <v>1.7456140350877194</v>
      </c>
      <c r="F141" s="34">
        <f>'Baseline Data'!E138</f>
        <v>0.61859211271101688</v>
      </c>
      <c r="G141" s="34">
        <f>'Monitor 1 Data'!D136</f>
        <v>2.2749999999999999</v>
      </c>
      <c r="H141" s="34">
        <f>'Monitor 1 Data'!E136</f>
        <v>0.9483538369195329</v>
      </c>
      <c r="I141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  <c r="BB141" s="57"/>
      <c r="BC141" s="57"/>
      <c r="BD141" s="57"/>
      <c r="BE141" s="57"/>
      <c r="BF141" s="57"/>
      <c r="BG141" s="57"/>
      <c r="BH141" s="57"/>
      <c r="BI141" s="57"/>
      <c r="BJ141" s="57"/>
      <c r="BK141" s="57"/>
      <c r="BL141" s="57"/>
      <c r="BM141" s="57"/>
      <c r="BN141" s="57"/>
      <c r="BO141" s="57"/>
      <c r="BP141" s="57"/>
      <c r="BQ141" s="57"/>
      <c r="BR141" s="57"/>
      <c r="BS141" s="57"/>
      <c r="BT141" s="57"/>
      <c r="BU141" s="57"/>
      <c r="BV141" s="57"/>
      <c r="BW141" s="57"/>
      <c r="BX141" s="57"/>
      <c r="BY141" s="57"/>
      <c r="BZ141" s="57"/>
      <c r="CA141" s="57"/>
      <c r="CB141" s="57"/>
      <c r="CC141" s="57"/>
      <c r="CD141" s="57"/>
      <c r="CE141" s="57"/>
      <c r="CF141" s="57"/>
      <c r="CG141" s="57"/>
      <c r="CH141" s="57"/>
      <c r="CI141" s="57"/>
      <c r="CJ141" s="57"/>
      <c r="CK141" s="57"/>
      <c r="CL141" s="57"/>
      <c r="CM141" s="57"/>
      <c r="CN141" s="57"/>
      <c r="CO141" s="57"/>
      <c r="CP141" s="57"/>
      <c r="CQ141" s="57"/>
      <c r="CR141" s="57"/>
      <c r="CS141" s="57"/>
      <c r="CT141" s="57"/>
      <c r="CU141" s="57"/>
      <c r="CV141" s="57"/>
      <c r="CW141" s="57"/>
      <c r="CX141" s="57"/>
      <c r="CY141" s="57"/>
      <c r="CZ141" s="57"/>
      <c r="DA141" s="57"/>
      <c r="DB141" s="57"/>
      <c r="DC141" s="57"/>
      <c r="DD141" s="57"/>
      <c r="DE141" s="57"/>
      <c r="DF141" s="57"/>
      <c r="DG141" s="57"/>
      <c r="DH141" s="57"/>
      <c r="DI141" s="57"/>
      <c r="DJ141" s="57"/>
      <c r="DK141" s="57"/>
      <c r="DL141" s="57"/>
      <c r="DM141" s="57"/>
      <c r="DN141" s="57"/>
      <c r="DO141" s="57"/>
      <c r="DP141" s="57"/>
      <c r="DQ141" s="57"/>
      <c r="DR141" s="57"/>
      <c r="DS141" s="57"/>
      <c r="DT141" s="57"/>
      <c r="DU141" s="57"/>
      <c r="DV141" s="57"/>
      <c r="DW141" s="57"/>
      <c r="DX141" s="57"/>
      <c r="DY141" s="57"/>
      <c r="DZ141" s="57"/>
      <c r="EA141" s="57"/>
      <c r="EB141" s="57"/>
      <c r="EC141" s="57"/>
      <c r="ED141" s="57"/>
      <c r="EE141" s="57"/>
      <c r="EF141" s="57"/>
      <c r="EG141" s="57"/>
      <c r="EH141" s="57"/>
      <c r="EI141" s="57"/>
      <c r="EJ141" s="57"/>
      <c r="EK141" s="57"/>
      <c r="EL141" s="57"/>
      <c r="EM141" s="57"/>
      <c r="EN141" s="57"/>
      <c r="EO141" s="57"/>
      <c r="EP141" s="57"/>
      <c r="EQ141" s="57"/>
      <c r="ER141" s="57"/>
      <c r="ES141" s="57"/>
      <c r="ET141" s="57"/>
      <c r="EU141" s="57"/>
      <c r="EV141" s="57"/>
      <c r="EW141" s="57"/>
      <c r="EX141" s="57"/>
      <c r="EY141" s="57"/>
      <c r="EZ141" s="57"/>
      <c r="FA141" s="57"/>
      <c r="FB141" s="57"/>
      <c r="FC141" s="57"/>
      <c r="FD141" s="57"/>
      <c r="FE141" s="57"/>
      <c r="FF141" s="57"/>
      <c r="FG141" s="57"/>
      <c r="FH141" s="57"/>
      <c r="FI141" s="57"/>
      <c r="FJ141" s="57"/>
      <c r="FK141" s="57"/>
      <c r="FL141" s="57"/>
      <c r="FM141" s="57"/>
      <c r="FN141" s="57"/>
      <c r="FO141" s="57"/>
      <c r="FP141" s="57"/>
      <c r="FQ141" s="57"/>
      <c r="FR141" s="57"/>
      <c r="FS141" s="57"/>
      <c r="FT141" s="57"/>
      <c r="FU141" s="57"/>
      <c r="FV141" s="57"/>
      <c r="FW141" s="57"/>
      <c r="FX141" s="57"/>
      <c r="FY141" s="57"/>
      <c r="FZ141" s="57"/>
      <c r="GA141" s="57"/>
      <c r="GB141" s="57"/>
      <c r="GC141" s="57"/>
      <c r="GD141" s="57"/>
      <c r="GE141" s="57"/>
      <c r="GF141" s="57"/>
      <c r="GG141" s="57"/>
      <c r="GH141" s="57"/>
      <c r="GI141" s="57"/>
      <c r="GJ141" s="57"/>
      <c r="GK141" s="57"/>
      <c r="GL141" s="57"/>
      <c r="GM141" s="57"/>
      <c r="GN141" s="57"/>
      <c r="GO141" s="57"/>
      <c r="GP141" s="57"/>
      <c r="GQ141" s="57"/>
      <c r="GR141" s="57"/>
      <c r="GS141" s="57"/>
      <c r="GT141" s="57"/>
      <c r="GU141" s="57"/>
      <c r="GV141" s="57"/>
      <c r="GW141" s="57"/>
      <c r="GX141" s="57"/>
      <c r="GY141" s="57"/>
      <c r="GZ141" s="57"/>
      <c r="HA141" s="57"/>
      <c r="HB141" s="57"/>
      <c r="HC141" s="57"/>
      <c r="HD141" s="57"/>
      <c r="HE141" s="57"/>
      <c r="HF141" s="57"/>
      <c r="HG141" s="57"/>
      <c r="HH141" s="57"/>
      <c r="HI141" s="57"/>
      <c r="HJ141" s="57"/>
      <c r="HK141" s="57"/>
      <c r="HL141" s="57"/>
      <c r="HM141" s="57"/>
      <c r="HN141" s="57"/>
      <c r="HO141" s="57"/>
      <c r="HP141" s="57"/>
      <c r="HQ141" s="57"/>
      <c r="HR141" s="57"/>
      <c r="HS141" s="57"/>
      <c r="HT141" s="57"/>
      <c r="HU141" s="57"/>
      <c r="HV141" s="57"/>
      <c r="HW141" s="57"/>
      <c r="HX141" s="57"/>
      <c r="HY141" s="57"/>
      <c r="HZ141" s="57"/>
      <c r="IA141" s="57"/>
      <c r="IB141" s="57"/>
      <c r="IC141" s="57"/>
      <c r="ID141" s="57"/>
      <c r="IE141" s="57"/>
      <c r="IF141" s="57"/>
      <c r="IG141" s="57"/>
      <c r="IH141" s="57"/>
      <c r="II141" s="57"/>
      <c r="IJ141" s="57"/>
      <c r="IK141" s="57"/>
      <c r="IL141" s="57"/>
      <c r="IM141" s="57"/>
      <c r="IN141" s="57"/>
    </row>
    <row r="142" spans="3:248" ht="41.45" customHeight="1" thickBot="1">
      <c r="C142" s="67" t="s">
        <v>296</v>
      </c>
      <c r="D142" s="3">
        <v>18</v>
      </c>
      <c r="E142" s="34">
        <f>'Baseline Data'!D139</f>
        <v>1.0614035087719298</v>
      </c>
      <c r="F142" s="34">
        <f>'Baseline Data'!E139</f>
        <v>0.88143710127068076</v>
      </c>
      <c r="G142" s="34">
        <f>'Monitor 1 Data'!D137</f>
        <v>1.05</v>
      </c>
      <c r="H142" s="34">
        <f>'Monitor 1 Data'!E137</f>
        <v>0.31224989991991992</v>
      </c>
      <c r="I142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  <c r="BI142" s="57"/>
      <c r="BJ142" s="57"/>
      <c r="BK142" s="57"/>
      <c r="BL142" s="57"/>
      <c r="BM142" s="57"/>
      <c r="BN142" s="57"/>
      <c r="BO142" s="57"/>
      <c r="BP142" s="57"/>
      <c r="BQ142" s="57"/>
      <c r="BR142" s="57"/>
      <c r="BS142" s="57"/>
      <c r="BT142" s="57"/>
      <c r="BU142" s="57"/>
      <c r="BV142" s="57"/>
      <c r="BW142" s="57"/>
      <c r="BX142" s="57"/>
      <c r="BY142" s="57"/>
      <c r="BZ142" s="57"/>
      <c r="CA142" s="57"/>
      <c r="CB142" s="57"/>
      <c r="CC142" s="57"/>
      <c r="CD142" s="57"/>
      <c r="CE142" s="57"/>
      <c r="CF142" s="57"/>
      <c r="CG142" s="57"/>
      <c r="CH142" s="57"/>
      <c r="CI142" s="57"/>
      <c r="CJ142" s="57"/>
      <c r="CK142" s="57"/>
      <c r="CL142" s="57"/>
      <c r="CM142" s="57"/>
      <c r="CN142" s="57"/>
      <c r="CO142" s="57"/>
      <c r="CP142" s="57"/>
      <c r="CQ142" s="57"/>
      <c r="CR142" s="57"/>
      <c r="CS142" s="57"/>
      <c r="CT142" s="57"/>
      <c r="CU142" s="57"/>
      <c r="CV142" s="57"/>
      <c r="CW142" s="57"/>
      <c r="CX142" s="57"/>
      <c r="CY142" s="57"/>
      <c r="CZ142" s="57"/>
      <c r="DA142" s="57"/>
      <c r="DB142" s="57"/>
      <c r="DC142" s="57"/>
      <c r="DD142" s="57"/>
      <c r="DE142" s="57"/>
      <c r="DF142" s="57"/>
      <c r="DG142" s="57"/>
      <c r="DH142" s="57"/>
      <c r="DI142" s="57"/>
      <c r="DJ142" s="57"/>
      <c r="DK142" s="57"/>
      <c r="DL142" s="57"/>
      <c r="DM142" s="57"/>
      <c r="DN142" s="57"/>
      <c r="DO142" s="57"/>
      <c r="DP142" s="57"/>
      <c r="DQ142" s="57"/>
      <c r="DR142" s="57"/>
      <c r="DS142" s="57"/>
      <c r="DT142" s="57"/>
      <c r="DU142" s="57"/>
      <c r="DV142" s="57"/>
      <c r="DW142" s="57"/>
      <c r="DX142" s="57"/>
      <c r="DY142" s="57"/>
      <c r="DZ142" s="57"/>
      <c r="EA142" s="57"/>
      <c r="EB142" s="57"/>
      <c r="EC142" s="57"/>
      <c r="ED142" s="57"/>
      <c r="EE142" s="57"/>
      <c r="EF142" s="57"/>
      <c r="EG142" s="57"/>
      <c r="EH142" s="57"/>
      <c r="EI142" s="57"/>
      <c r="EJ142" s="57"/>
      <c r="EK142" s="57"/>
      <c r="EL142" s="57"/>
      <c r="EM142" s="57"/>
      <c r="EN142" s="57"/>
      <c r="EO142" s="57"/>
      <c r="EP142" s="57"/>
      <c r="EQ142" s="57"/>
      <c r="ER142" s="57"/>
      <c r="ES142" s="57"/>
      <c r="ET142" s="57"/>
      <c r="EU142" s="57"/>
      <c r="EV142" s="57"/>
      <c r="EW142" s="57"/>
      <c r="EX142" s="57"/>
      <c r="EY142" s="57"/>
      <c r="EZ142" s="57"/>
      <c r="FA142" s="57"/>
      <c r="FB142" s="57"/>
      <c r="FC142" s="57"/>
      <c r="FD142" s="57"/>
      <c r="FE142" s="57"/>
      <c r="FF142" s="57"/>
      <c r="FG142" s="57"/>
      <c r="FH142" s="57"/>
      <c r="FI142" s="57"/>
      <c r="FJ142" s="57"/>
      <c r="FK142" s="57"/>
      <c r="FL142" s="57"/>
      <c r="FM142" s="57"/>
      <c r="FN142" s="57"/>
      <c r="FO142" s="57"/>
      <c r="FP142" s="57"/>
      <c r="FQ142" s="57"/>
      <c r="FR142" s="57"/>
      <c r="FS142" s="57"/>
      <c r="FT142" s="57"/>
      <c r="FU142" s="57"/>
      <c r="FV142" s="57"/>
      <c r="FW142" s="57"/>
      <c r="FX142" s="57"/>
      <c r="FY142" s="57"/>
      <c r="FZ142" s="57"/>
      <c r="GA142" s="57"/>
      <c r="GB142" s="57"/>
      <c r="GC142" s="57"/>
      <c r="GD142" s="57"/>
      <c r="GE142" s="57"/>
      <c r="GF142" s="57"/>
      <c r="GG142" s="57"/>
      <c r="GH142" s="57"/>
      <c r="GI142" s="57"/>
      <c r="GJ142" s="57"/>
      <c r="GK142" s="57"/>
      <c r="GL142" s="57"/>
      <c r="GM142" s="57"/>
      <c r="GN142" s="57"/>
      <c r="GO142" s="57"/>
      <c r="GP142" s="57"/>
      <c r="GQ142" s="57"/>
      <c r="GR142" s="57"/>
      <c r="GS142" s="57"/>
      <c r="GT142" s="57"/>
      <c r="GU142" s="57"/>
      <c r="GV142" s="57"/>
      <c r="GW142" s="57"/>
      <c r="GX142" s="57"/>
      <c r="GY142" s="57"/>
      <c r="GZ142" s="57"/>
      <c r="HA142" s="57"/>
      <c r="HB142" s="57"/>
      <c r="HC142" s="57"/>
      <c r="HD142" s="57"/>
      <c r="HE142" s="57"/>
      <c r="HF142" s="57"/>
      <c r="HG142" s="57"/>
      <c r="HH142" s="57"/>
      <c r="HI142" s="57"/>
      <c r="HJ142" s="57"/>
      <c r="HK142" s="57"/>
      <c r="HL142" s="57"/>
      <c r="HM142" s="57"/>
      <c r="HN142" s="57"/>
      <c r="HO142" s="57"/>
      <c r="HP142" s="57"/>
      <c r="HQ142" s="57"/>
      <c r="HR142" s="57"/>
      <c r="HS142" s="57"/>
      <c r="HT142" s="57"/>
      <c r="HU142" s="57"/>
      <c r="HV142" s="57"/>
      <c r="HW142" s="57"/>
      <c r="HX142" s="57"/>
      <c r="HY142" s="57"/>
      <c r="HZ142" s="57"/>
      <c r="IA142" s="57"/>
      <c r="IB142" s="57"/>
      <c r="IC142" s="57"/>
      <c r="ID142" s="57"/>
      <c r="IE142" s="57"/>
      <c r="IF142" s="57"/>
      <c r="IG142" s="57"/>
      <c r="IH142" s="57"/>
      <c r="II142" s="57"/>
      <c r="IJ142" s="57"/>
      <c r="IK142" s="57"/>
      <c r="IL142" s="57"/>
      <c r="IM142" s="57"/>
      <c r="IN142" s="57"/>
    </row>
    <row r="143" spans="3:248" ht="30.75" thickBot="1">
      <c r="C143" s="67" t="s">
        <v>291</v>
      </c>
      <c r="D143" s="3">
        <v>19</v>
      </c>
      <c r="E143" s="34">
        <f>'Baseline Data'!D140</f>
        <v>2.4649122807017543</v>
      </c>
      <c r="F143" s="34">
        <f>'Baseline Data'!E140</f>
        <v>0.77436815852467977</v>
      </c>
      <c r="G143" s="34">
        <f>'Monitor 1 Data'!D138</f>
        <v>2.7</v>
      </c>
      <c r="H143" s="34">
        <f>'Monitor 1 Data'!E138</f>
        <v>0.71414284285428498</v>
      </c>
      <c r="I143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  <c r="BB143" s="57"/>
      <c r="BC143" s="57"/>
      <c r="BD143" s="57"/>
      <c r="BE143" s="57"/>
      <c r="BF143" s="57"/>
      <c r="BG143" s="57"/>
      <c r="BH143" s="57"/>
      <c r="BI143" s="57"/>
      <c r="BJ143" s="57"/>
      <c r="BK143" s="57"/>
      <c r="BL143" s="57"/>
      <c r="BM143" s="57"/>
      <c r="BN143" s="57"/>
      <c r="BO143" s="57"/>
      <c r="BP143" s="57"/>
      <c r="BQ143" s="57"/>
      <c r="BR143" s="57"/>
      <c r="BS143" s="57"/>
      <c r="BT143" s="57"/>
      <c r="BU143" s="57"/>
      <c r="BV143" s="57"/>
      <c r="BW143" s="57"/>
      <c r="BX143" s="57"/>
      <c r="BY143" s="57"/>
      <c r="BZ143" s="57"/>
      <c r="CA143" s="57"/>
      <c r="CB143" s="57"/>
      <c r="CC143" s="57"/>
      <c r="CD143" s="57"/>
      <c r="CE143" s="57"/>
      <c r="CF143" s="57"/>
      <c r="CG143" s="57"/>
      <c r="CH143" s="57"/>
      <c r="CI143" s="57"/>
      <c r="CJ143" s="57"/>
      <c r="CK143" s="57"/>
      <c r="CL143" s="57"/>
      <c r="CM143" s="57"/>
      <c r="CN143" s="57"/>
      <c r="CO143" s="57"/>
      <c r="CP143" s="57"/>
      <c r="CQ143" s="57"/>
      <c r="CR143" s="57"/>
      <c r="CS143" s="57"/>
      <c r="CT143" s="57"/>
      <c r="CU143" s="57"/>
      <c r="CV143" s="57"/>
      <c r="CW143" s="57"/>
      <c r="CX143" s="57"/>
      <c r="CY143" s="57"/>
      <c r="CZ143" s="57"/>
      <c r="DA143" s="57"/>
      <c r="DB143" s="57"/>
      <c r="DC143" s="57"/>
      <c r="DD143" s="57"/>
      <c r="DE143" s="57"/>
      <c r="DF143" s="57"/>
      <c r="DG143" s="57"/>
      <c r="DH143" s="57"/>
      <c r="DI143" s="57"/>
      <c r="DJ143" s="57"/>
      <c r="DK143" s="57"/>
      <c r="DL143" s="57"/>
      <c r="DM143" s="57"/>
      <c r="DN143" s="57"/>
      <c r="DO143" s="57"/>
      <c r="DP143" s="57"/>
      <c r="DQ143" s="57"/>
      <c r="DR143" s="57"/>
      <c r="DS143" s="57"/>
      <c r="DT143" s="57"/>
      <c r="DU143" s="57"/>
      <c r="DV143" s="57"/>
      <c r="DW143" s="57"/>
      <c r="DX143" s="57"/>
      <c r="DY143" s="57"/>
      <c r="DZ143" s="57"/>
      <c r="EA143" s="57"/>
      <c r="EB143" s="57"/>
      <c r="EC143" s="57"/>
      <c r="ED143" s="57"/>
      <c r="EE143" s="57"/>
      <c r="EF143" s="57"/>
      <c r="EG143" s="57"/>
      <c r="EH143" s="57"/>
      <c r="EI143" s="57"/>
      <c r="EJ143" s="57"/>
      <c r="EK143" s="57"/>
      <c r="EL143" s="57"/>
      <c r="EM143" s="57"/>
      <c r="EN143" s="57"/>
      <c r="EO143" s="57"/>
      <c r="EP143" s="57"/>
      <c r="EQ143" s="57"/>
      <c r="ER143" s="57"/>
      <c r="ES143" s="57"/>
      <c r="ET143" s="57"/>
      <c r="EU143" s="57"/>
      <c r="EV143" s="57"/>
      <c r="EW143" s="57"/>
      <c r="EX143" s="57"/>
      <c r="EY143" s="57"/>
      <c r="EZ143" s="57"/>
      <c r="FA143" s="57"/>
      <c r="FB143" s="57"/>
      <c r="FC143" s="57"/>
      <c r="FD143" s="57"/>
      <c r="FE143" s="57"/>
      <c r="FF143" s="57"/>
      <c r="FG143" s="57"/>
      <c r="FH143" s="57"/>
      <c r="FI143" s="57"/>
      <c r="FJ143" s="57"/>
      <c r="FK143" s="57"/>
      <c r="FL143" s="57"/>
      <c r="FM143" s="57"/>
      <c r="FN143" s="57"/>
      <c r="FO143" s="57"/>
      <c r="FP143" s="57"/>
      <c r="FQ143" s="57"/>
      <c r="FR143" s="57"/>
      <c r="FS143" s="57"/>
      <c r="FT143" s="57"/>
      <c r="FU143" s="57"/>
      <c r="FV143" s="57"/>
      <c r="FW143" s="57"/>
      <c r="FX143" s="57"/>
      <c r="FY143" s="57"/>
      <c r="FZ143" s="57"/>
      <c r="GA143" s="57"/>
      <c r="GB143" s="57"/>
      <c r="GC143" s="57"/>
      <c r="GD143" s="57"/>
      <c r="GE143" s="57"/>
      <c r="GF143" s="57"/>
      <c r="GG143" s="57"/>
      <c r="GH143" s="57"/>
      <c r="GI143" s="57"/>
      <c r="GJ143" s="57"/>
      <c r="GK143" s="57"/>
      <c r="GL143" s="57"/>
      <c r="GM143" s="57"/>
      <c r="GN143" s="57"/>
      <c r="GO143" s="57"/>
      <c r="GP143" s="57"/>
      <c r="GQ143" s="57"/>
      <c r="GR143" s="57"/>
      <c r="GS143" s="57"/>
      <c r="GT143" s="57"/>
      <c r="GU143" s="57"/>
      <c r="GV143" s="57"/>
      <c r="GW143" s="57"/>
      <c r="GX143" s="57"/>
      <c r="GY143" s="57"/>
      <c r="GZ143" s="57"/>
      <c r="HA143" s="57"/>
      <c r="HB143" s="57"/>
      <c r="HC143" s="57"/>
      <c r="HD143" s="57"/>
      <c r="HE143" s="57"/>
      <c r="HF143" s="57"/>
      <c r="HG143" s="57"/>
      <c r="HH143" s="57"/>
      <c r="HI143" s="57"/>
      <c r="HJ143" s="57"/>
      <c r="HK143" s="57"/>
      <c r="HL143" s="57"/>
      <c r="HM143" s="57"/>
      <c r="HN143" s="57"/>
      <c r="HO143" s="57"/>
      <c r="HP143" s="57"/>
      <c r="HQ143" s="57"/>
      <c r="HR143" s="57"/>
      <c r="HS143" s="57"/>
      <c r="HT143" s="57"/>
      <c r="HU143" s="57"/>
      <c r="HV143" s="57"/>
      <c r="HW143" s="57"/>
      <c r="HX143" s="57"/>
      <c r="HY143" s="57"/>
      <c r="HZ143" s="57"/>
      <c r="IA143" s="57"/>
      <c r="IB143" s="57"/>
      <c r="IC143" s="57"/>
      <c r="ID143" s="57"/>
      <c r="IE143" s="57"/>
      <c r="IF143" s="57"/>
      <c r="IG143" s="57"/>
      <c r="IH143" s="57"/>
      <c r="II143" s="57"/>
      <c r="IJ143" s="57"/>
      <c r="IK143" s="57"/>
      <c r="IL143" s="57"/>
      <c r="IM143" s="57"/>
      <c r="IN143" s="57"/>
    </row>
    <row r="144" spans="3:248" ht="30.75" thickBot="1">
      <c r="C144" s="67" t="s">
        <v>292</v>
      </c>
      <c r="D144" s="3">
        <v>20</v>
      </c>
      <c r="E144" s="34">
        <f>'Baseline Data'!D141</f>
        <v>2.6052631578947367</v>
      </c>
      <c r="F144" s="34">
        <f>'Baseline Data'!E141</f>
        <v>0.81238679160174376</v>
      </c>
      <c r="G144" s="34">
        <f>'Monitor 1 Data'!D139</f>
        <v>1.25</v>
      </c>
      <c r="H144" s="34">
        <f>'Monitor 1 Data'!E139</f>
        <v>0.66143782776614768</v>
      </c>
      <c r="I144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7"/>
      <c r="BD144" s="57"/>
      <c r="BE144" s="57"/>
      <c r="BF144" s="57"/>
      <c r="BG144" s="57"/>
      <c r="BH144" s="57"/>
      <c r="BI144" s="57"/>
      <c r="BJ144" s="57"/>
      <c r="BK144" s="57"/>
      <c r="BL144" s="57"/>
      <c r="BM144" s="57"/>
      <c r="BN144" s="57"/>
      <c r="BO144" s="57"/>
      <c r="BP144" s="57"/>
      <c r="BQ144" s="57"/>
      <c r="BR144" s="57"/>
      <c r="BS144" s="57"/>
      <c r="BT144" s="57"/>
      <c r="BU144" s="57"/>
      <c r="BV144" s="57"/>
      <c r="BW144" s="57"/>
      <c r="BX144" s="57"/>
      <c r="BY144" s="57"/>
      <c r="BZ144" s="57"/>
      <c r="CA144" s="57"/>
      <c r="CB144" s="57"/>
      <c r="CC144" s="57"/>
      <c r="CD144" s="57"/>
      <c r="CE144" s="57"/>
      <c r="CF144" s="57"/>
      <c r="CG144" s="57"/>
      <c r="CH144" s="57"/>
      <c r="CI144" s="57"/>
      <c r="CJ144" s="57"/>
      <c r="CK144" s="57"/>
      <c r="CL144" s="57"/>
      <c r="CM144" s="57"/>
      <c r="CN144" s="57"/>
      <c r="CO144" s="57"/>
      <c r="CP144" s="57"/>
      <c r="CQ144" s="57"/>
      <c r="CR144" s="57"/>
      <c r="CS144" s="57"/>
      <c r="CT144" s="57"/>
      <c r="CU144" s="57"/>
      <c r="CV144" s="57"/>
      <c r="CW144" s="57"/>
      <c r="CX144" s="57"/>
      <c r="CY144" s="57"/>
      <c r="CZ144" s="57"/>
      <c r="DA144" s="57"/>
      <c r="DB144" s="57"/>
      <c r="DC144" s="57"/>
      <c r="DD144" s="57"/>
      <c r="DE144" s="57"/>
      <c r="DF144" s="57"/>
      <c r="DG144" s="57"/>
      <c r="DH144" s="57"/>
      <c r="DI144" s="57"/>
      <c r="DJ144" s="57"/>
      <c r="DK144" s="57"/>
      <c r="DL144" s="57"/>
      <c r="DM144" s="57"/>
      <c r="DN144" s="57"/>
      <c r="DO144" s="57"/>
      <c r="DP144" s="57"/>
      <c r="DQ144" s="57"/>
      <c r="DR144" s="57"/>
      <c r="DS144" s="57"/>
      <c r="DT144" s="57"/>
      <c r="DU144" s="57"/>
      <c r="DV144" s="57"/>
      <c r="DW144" s="57"/>
      <c r="DX144" s="57"/>
      <c r="DY144" s="57"/>
      <c r="DZ144" s="57"/>
      <c r="EA144" s="57"/>
      <c r="EB144" s="57"/>
      <c r="EC144" s="57"/>
      <c r="ED144" s="57"/>
      <c r="EE144" s="57"/>
      <c r="EF144" s="57"/>
      <c r="EG144" s="57"/>
      <c r="EH144" s="57"/>
      <c r="EI144" s="57"/>
      <c r="EJ144" s="57"/>
      <c r="EK144" s="57"/>
      <c r="EL144" s="57"/>
      <c r="EM144" s="57"/>
      <c r="EN144" s="57"/>
      <c r="EO144" s="57"/>
      <c r="EP144" s="57"/>
      <c r="EQ144" s="57"/>
      <c r="ER144" s="57"/>
      <c r="ES144" s="57"/>
      <c r="ET144" s="57"/>
      <c r="EU144" s="57"/>
      <c r="EV144" s="57"/>
      <c r="EW144" s="57"/>
      <c r="EX144" s="57"/>
      <c r="EY144" s="57"/>
      <c r="EZ144" s="57"/>
      <c r="FA144" s="57"/>
      <c r="FB144" s="57"/>
      <c r="FC144" s="57"/>
      <c r="FD144" s="57"/>
      <c r="FE144" s="57"/>
      <c r="FF144" s="57"/>
      <c r="FG144" s="57"/>
      <c r="FH144" s="57"/>
      <c r="FI144" s="57"/>
      <c r="FJ144" s="57"/>
      <c r="FK144" s="57"/>
      <c r="FL144" s="57"/>
      <c r="FM144" s="57"/>
      <c r="FN144" s="57"/>
      <c r="FO144" s="57"/>
      <c r="FP144" s="57"/>
      <c r="FQ144" s="57"/>
      <c r="FR144" s="57"/>
      <c r="FS144" s="57"/>
      <c r="FT144" s="57"/>
      <c r="FU144" s="57"/>
      <c r="FV144" s="57"/>
      <c r="FW144" s="57"/>
      <c r="FX144" s="57"/>
      <c r="FY144" s="57"/>
      <c r="FZ144" s="57"/>
      <c r="GA144" s="57"/>
      <c r="GB144" s="57"/>
      <c r="GC144" s="57"/>
      <c r="GD144" s="57"/>
      <c r="GE144" s="57"/>
      <c r="GF144" s="57"/>
      <c r="GG144" s="57"/>
      <c r="GH144" s="57"/>
      <c r="GI144" s="57"/>
      <c r="GJ144" s="57"/>
      <c r="GK144" s="57"/>
      <c r="GL144" s="57"/>
      <c r="GM144" s="57"/>
      <c r="GN144" s="57"/>
      <c r="GO144" s="57"/>
      <c r="GP144" s="57"/>
      <c r="GQ144" s="57"/>
      <c r="GR144" s="57"/>
      <c r="GS144" s="57"/>
      <c r="GT144" s="57"/>
      <c r="GU144" s="57"/>
      <c r="GV144" s="57"/>
      <c r="GW144" s="57"/>
      <c r="GX144" s="57"/>
      <c r="GY144" s="57"/>
      <c r="GZ144" s="57"/>
      <c r="HA144" s="57"/>
      <c r="HB144" s="57"/>
      <c r="HC144" s="57"/>
      <c r="HD144" s="57"/>
      <c r="HE144" s="57"/>
      <c r="HF144" s="57"/>
      <c r="HG144" s="57"/>
      <c r="HH144" s="57"/>
      <c r="HI144" s="57"/>
      <c r="HJ144" s="57"/>
      <c r="HK144" s="57"/>
      <c r="HL144" s="57"/>
      <c r="HM144" s="57"/>
      <c r="HN144" s="57"/>
      <c r="HO144" s="57"/>
      <c r="HP144" s="57"/>
      <c r="HQ144" s="57"/>
      <c r="HR144" s="57"/>
      <c r="HS144" s="57"/>
      <c r="HT144" s="57"/>
      <c r="HU144" s="57"/>
      <c r="HV144" s="57"/>
      <c r="HW144" s="57"/>
      <c r="HX144" s="57"/>
      <c r="HY144" s="57"/>
      <c r="HZ144" s="57"/>
      <c r="IA144" s="57"/>
      <c r="IB144" s="57"/>
      <c r="IC144" s="57"/>
      <c r="ID144" s="57"/>
      <c r="IE144" s="57"/>
      <c r="IF144" s="57"/>
      <c r="IG144" s="57"/>
      <c r="IH144" s="57"/>
      <c r="II144" s="57"/>
      <c r="IJ144" s="57"/>
      <c r="IK144" s="57"/>
      <c r="IL144" s="57"/>
      <c r="IM144" s="57"/>
      <c r="IN144" s="57"/>
    </row>
    <row r="145" spans="3:248" ht="16.899999999999999" customHeight="1" thickBot="1">
      <c r="C145" s="77" t="s">
        <v>293</v>
      </c>
      <c r="D145" s="3">
        <v>21</v>
      </c>
      <c r="E145" s="34">
        <f>'Baseline Data'!D142</f>
        <v>2.9473684210526314</v>
      </c>
      <c r="F145" s="34">
        <f>'Baseline Data'!E142</f>
        <v>0.29146048641817884</v>
      </c>
      <c r="G145" s="34">
        <f>'Monitor 1 Data'!D140</f>
        <v>2.5</v>
      </c>
      <c r="H145" s="34">
        <f>'Monitor 1 Data'!E140</f>
        <v>0.83666002653407556</v>
      </c>
      <c r="I145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  <c r="BE145" s="57"/>
      <c r="BF145" s="57"/>
      <c r="BG145" s="57"/>
      <c r="BH145" s="57"/>
      <c r="BI145" s="57"/>
      <c r="BJ145" s="57"/>
      <c r="BK145" s="57"/>
      <c r="BL145" s="57"/>
      <c r="BM145" s="57"/>
      <c r="BN145" s="57"/>
      <c r="BO145" s="57"/>
      <c r="BP145" s="57"/>
      <c r="BQ145" s="57"/>
      <c r="BR145" s="57"/>
      <c r="BS145" s="57"/>
      <c r="BT145" s="57"/>
      <c r="BU145" s="57"/>
      <c r="BV145" s="57"/>
      <c r="BW145" s="57"/>
      <c r="BX145" s="57"/>
      <c r="BY145" s="57"/>
      <c r="BZ145" s="57"/>
      <c r="CA145" s="57"/>
      <c r="CB145" s="57"/>
      <c r="CC145" s="57"/>
      <c r="CD145" s="57"/>
      <c r="CE145" s="57"/>
      <c r="CF145" s="57"/>
      <c r="CG145" s="57"/>
      <c r="CH145" s="57"/>
      <c r="CI145" s="57"/>
      <c r="CJ145" s="57"/>
      <c r="CK145" s="57"/>
      <c r="CL145" s="57"/>
      <c r="CM145" s="57"/>
      <c r="CN145" s="57"/>
      <c r="CO145" s="57"/>
      <c r="CP145" s="57"/>
      <c r="CQ145" s="57"/>
      <c r="CR145" s="57"/>
      <c r="CS145" s="57"/>
      <c r="CT145" s="57"/>
      <c r="CU145" s="57"/>
      <c r="CV145" s="57"/>
      <c r="CW145" s="57"/>
      <c r="CX145" s="57"/>
      <c r="CY145" s="57"/>
      <c r="CZ145" s="57"/>
      <c r="DA145" s="57"/>
      <c r="DB145" s="57"/>
      <c r="DC145" s="57"/>
      <c r="DD145" s="57"/>
      <c r="DE145" s="57"/>
      <c r="DF145" s="57"/>
      <c r="DG145" s="57"/>
      <c r="DH145" s="57"/>
      <c r="DI145" s="57"/>
      <c r="DJ145" s="57"/>
      <c r="DK145" s="57"/>
      <c r="DL145" s="57"/>
      <c r="DM145" s="57"/>
      <c r="DN145" s="57"/>
      <c r="DO145" s="57"/>
      <c r="DP145" s="57"/>
      <c r="DQ145" s="57"/>
      <c r="DR145" s="57"/>
      <c r="DS145" s="57"/>
      <c r="DT145" s="57"/>
      <c r="DU145" s="57"/>
      <c r="DV145" s="57"/>
      <c r="DW145" s="57"/>
      <c r="DX145" s="57"/>
      <c r="DY145" s="57"/>
      <c r="DZ145" s="57"/>
      <c r="EA145" s="57"/>
      <c r="EB145" s="57"/>
      <c r="EC145" s="57"/>
      <c r="ED145" s="57"/>
      <c r="EE145" s="57"/>
      <c r="EF145" s="57"/>
      <c r="EG145" s="57"/>
      <c r="EH145" s="57"/>
      <c r="EI145" s="57"/>
      <c r="EJ145" s="57"/>
      <c r="EK145" s="57"/>
      <c r="EL145" s="57"/>
      <c r="EM145" s="57"/>
      <c r="EN145" s="57"/>
      <c r="EO145" s="57"/>
      <c r="EP145" s="57"/>
      <c r="EQ145" s="57"/>
      <c r="ER145" s="57"/>
      <c r="ES145" s="57"/>
      <c r="ET145" s="57"/>
      <c r="EU145" s="57"/>
      <c r="EV145" s="57"/>
      <c r="EW145" s="57"/>
      <c r="EX145" s="57"/>
      <c r="EY145" s="57"/>
      <c r="EZ145" s="57"/>
      <c r="FA145" s="57"/>
      <c r="FB145" s="57"/>
      <c r="FC145" s="57"/>
      <c r="FD145" s="57"/>
      <c r="FE145" s="57"/>
      <c r="FF145" s="57"/>
      <c r="FG145" s="57"/>
      <c r="FH145" s="57"/>
      <c r="FI145" s="57"/>
      <c r="FJ145" s="57"/>
      <c r="FK145" s="57"/>
      <c r="FL145" s="57"/>
      <c r="FM145" s="57"/>
      <c r="FN145" s="57"/>
      <c r="FO145" s="57"/>
      <c r="FP145" s="57"/>
      <c r="FQ145" s="57"/>
      <c r="FR145" s="57"/>
      <c r="FS145" s="57"/>
      <c r="FT145" s="57"/>
      <c r="FU145" s="57"/>
      <c r="FV145" s="57"/>
      <c r="FW145" s="57"/>
      <c r="FX145" s="57"/>
      <c r="FY145" s="57"/>
      <c r="FZ145" s="57"/>
      <c r="GA145" s="57"/>
      <c r="GB145" s="57"/>
      <c r="GC145" s="57"/>
      <c r="GD145" s="57"/>
      <c r="GE145" s="57"/>
      <c r="GF145" s="57"/>
      <c r="GG145" s="57"/>
      <c r="GH145" s="57"/>
      <c r="GI145" s="57"/>
      <c r="GJ145" s="57"/>
      <c r="GK145" s="57"/>
      <c r="GL145" s="57"/>
      <c r="GM145" s="57"/>
      <c r="GN145" s="57"/>
      <c r="GO145" s="57"/>
      <c r="GP145" s="57"/>
      <c r="GQ145" s="57"/>
      <c r="GR145" s="57"/>
      <c r="GS145" s="57"/>
      <c r="GT145" s="57"/>
      <c r="GU145" s="57"/>
      <c r="GV145" s="57"/>
      <c r="GW145" s="57"/>
      <c r="GX145" s="57"/>
      <c r="GY145" s="57"/>
      <c r="GZ145" s="57"/>
      <c r="HA145" s="57"/>
      <c r="HB145" s="57"/>
      <c r="HC145" s="57"/>
      <c r="HD145" s="57"/>
      <c r="HE145" s="57"/>
      <c r="HF145" s="57"/>
      <c r="HG145" s="57"/>
      <c r="HH145" s="57"/>
      <c r="HI145" s="57"/>
      <c r="HJ145" s="57"/>
      <c r="HK145" s="57"/>
      <c r="HL145" s="57"/>
      <c r="HM145" s="57"/>
      <c r="HN145" s="57"/>
      <c r="HO145" s="57"/>
      <c r="HP145" s="57"/>
      <c r="HQ145" s="57"/>
      <c r="HR145" s="57"/>
      <c r="HS145" s="57"/>
      <c r="HT145" s="57"/>
      <c r="HU145" s="57"/>
      <c r="HV145" s="57"/>
      <c r="HW145" s="57"/>
      <c r="HX145" s="57"/>
      <c r="HY145" s="57"/>
      <c r="HZ145" s="57"/>
      <c r="IA145" s="57"/>
      <c r="IB145" s="57"/>
      <c r="IC145" s="57"/>
      <c r="ID145" s="57"/>
      <c r="IE145" s="57"/>
      <c r="IF145" s="57"/>
      <c r="IG145" s="57"/>
      <c r="IH145" s="57"/>
      <c r="II145" s="57"/>
      <c r="IJ145" s="57"/>
      <c r="IK145" s="57"/>
      <c r="IL145" s="57"/>
      <c r="IM145" s="57"/>
      <c r="IN145" s="57"/>
    </row>
    <row r="146" spans="3:248" ht="33.6" customHeight="1" thickBot="1">
      <c r="C146" s="67" t="s">
        <v>294</v>
      </c>
      <c r="D146" s="3">
        <v>22</v>
      </c>
      <c r="E146" s="34">
        <f>'Baseline Data'!D143</f>
        <v>2.5350877192982457</v>
      </c>
      <c r="F146" s="34">
        <f>'Baseline Data'!E143</f>
        <v>1.027514669391195</v>
      </c>
      <c r="G146" s="34">
        <f>'Monitor 1 Data'!D141</f>
        <v>1.65</v>
      </c>
      <c r="H146" s="34">
        <f>'Monitor 1 Data'!E141</f>
        <v>0.93674969975975975</v>
      </c>
      <c r="I146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  <c r="CD146" s="57"/>
      <c r="CE146" s="57"/>
      <c r="CF146" s="57"/>
      <c r="CG146" s="57"/>
      <c r="CH146" s="57"/>
      <c r="CI146" s="57"/>
      <c r="CJ146" s="57"/>
      <c r="CK146" s="57"/>
      <c r="CL146" s="57"/>
      <c r="CM146" s="57"/>
      <c r="CN146" s="57"/>
      <c r="CO146" s="57"/>
      <c r="CP146" s="57"/>
      <c r="CQ146" s="57"/>
      <c r="CR146" s="57"/>
      <c r="CS146" s="57"/>
      <c r="CT146" s="57"/>
      <c r="CU146" s="57"/>
      <c r="CV146" s="57"/>
      <c r="CW146" s="57"/>
      <c r="CX146" s="57"/>
      <c r="CY146" s="57"/>
      <c r="CZ146" s="57"/>
      <c r="DA146" s="57"/>
      <c r="DB146" s="57"/>
      <c r="DC146" s="57"/>
      <c r="DD146" s="57"/>
      <c r="DE146" s="57"/>
      <c r="DF146" s="57"/>
      <c r="DG146" s="57"/>
      <c r="DH146" s="57"/>
      <c r="DI146" s="57"/>
      <c r="DJ146" s="57"/>
      <c r="DK146" s="57"/>
      <c r="DL146" s="57"/>
      <c r="DM146" s="57"/>
      <c r="DN146" s="57"/>
      <c r="DO146" s="57"/>
      <c r="DP146" s="57"/>
      <c r="DQ146" s="57"/>
      <c r="DR146" s="57"/>
      <c r="DS146" s="57"/>
      <c r="DT146" s="57"/>
      <c r="DU146" s="57"/>
      <c r="DV146" s="57"/>
      <c r="DW146" s="57"/>
      <c r="DX146" s="57"/>
      <c r="DY146" s="57"/>
      <c r="DZ146" s="57"/>
      <c r="EA146" s="57"/>
      <c r="EB146" s="57"/>
      <c r="EC146" s="57"/>
      <c r="ED146" s="57"/>
      <c r="EE146" s="57"/>
      <c r="EF146" s="57"/>
      <c r="EG146" s="57"/>
      <c r="EH146" s="57"/>
      <c r="EI146" s="57"/>
      <c r="EJ146" s="57"/>
      <c r="EK146" s="57"/>
      <c r="EL146" s="57"/>
      <c r="EM146" s="57"/>
      <c r="EN146" s="57"/>
      <c r="EO146" s="57"/>
      <c r="EP146" s="57"/>
      <c r="EQ146" s="57"/>
      <c r="ER146" s="57"/>
      <c r="ES146" s="57"/>
      <c r="ET146" s="57"/>
      <c r="EU146" s="57"/>
      <c r="EV146" s="57"/>
      <c r="EW146" s="57"/>
      <c r="EX146" s="57"/>
      <c r="EY146" s="57"/>
      <c r="EZ146" s="57"/>
      <c r="FA146" s="57"/>
      <c r="FB146" s="57"/>
      <c r="FC146" s="57"/>
      <c r="FD146" s="57"/>
      <c r="FE146" s="57"/>
      <c r="FF146" s="57"/>
      <c r="FG146" s="57"/>
      <c r="FH146" s="57"/>
      <c r="FI146" s="57"/>
      <c r="FJ146" s="57"/>
      <c r="FK146" s="57"/>
      <c r="FL146" s="57"/>
      <c r="FM146" s="57"/>
      <c r="FN146" s="57"/>
      <c r="FO146" s="57"/>
      <c r="FP146" s="57"/>
      <c r="FQ146" s="57"/>
      <c r="FR146" s="57"/>
      <c r="FS146" s="57"/>
      <c r="FT146" s="57"/>
      <c r="FU146" s="57"/>
      <c r="FV146" s="57"/>
      <c r="FW146" s="57"/>
      <c r="FX146" s="57"/>
      <c r="FY146" s="57"/>
      <c r="FZ146" s="57"/>
      <c r="GA146" s="57"/>
      <c r="GB146" s="57"/>
      <c r="GC146" s="57"/>
      <c r="GD146" s="57"/>
      <c r="GE146" s="57"/>
      <c r="GF146" s="57"/>
      <c r="GG146" s="57"/>
      <c r="GH146" s="57"/>
      <c r="GI146" s="57"/>
      <c r="GJ146" s="57"/>
      <c r="GK146" s="57"/>
      <c r="GL146" s="57"/>
      <c r="GM146" s="57"/>
      <c r="GN146" s="57"/>
      <c r="GO146" s="57"/>
      <c r="GP146" s="57"/>
      <c r="GQ146" s="57"/>
      <c r="GR146" s="57"/>
      <c r="GS146" s="57"/>
      <c r="GT146" s="57"/>
      <c r="GU146" s="57"/>
      <c r="GV146" s="57"/>
      <c r="GW146" s="57"/>
      <c r="GX146" s="57"/>
      <c r="GY146" s="57"/>
      <c r="GZ146" s="57"/>
      <c r="HA146" s="57"/>
      <c r="HB146" s="57"/>
      <c r="HC146" s="57"/>
      <c r="HD146" s="57"/>
      <c r="HE146" s="57"/>
      <c r="HF146" s="57"/>
      <c r="HG146" s="57"/>
      <c r="HH146" s="57"/>
      <c r="HI146" s="57"/>
      <c r="HJ146" s="57"/>
      <c r="HK146" s="57"/>
      <c r="HL146" s="57"/>
      <c r="HM146" s="57"/>
      <c r="HN146" s="57"/>
      <c r="HO146" s="57"/>
      <c r="HP146" s="57"/>
      <c r="HQ146" s="57"/>
      <c r="HR146" s="57"/>
      <c r="HS146" s="57"/>
      <c r="HT146" s="57"/>
      <c r="HU146" s="57"/>
      <c r="HV146" s="57"/>
      <c r="HW146" s="57"/>
      <c r="HX146" s="57"/>
      <c r="HY146" s="57"/>
      <c r="HZ146" s="57"/>
      <c r="IA146" s="57"/>
      <c r="IB146" s="57"/>
      <c r="IC146" s="57"/>
      <c r="ID146" s="57"/>
      <c r="IE146" s="57"/>
      <c r="IF146" s="57"/>
      <c r="IG146" s="57"/>
      <c r="IH146" s="57"/>
      <c r="II146" s="57"/>
      <c r="IJ146" s="57"/>
      <c r="IK146" s="57"/>
      <c r="IL146" s="57"/>
      <c r="IM146" s="57"/>
      <c r="IN146" s="57"/>
    </row>
    <row r="147" spans="3:248" ht="44.45" customHeight="1" thickBot="1">
      <c r="C147" s="67" t="s">
        <v>290</v>
      </c>
      <c r="D147" s="3">
        <v>23</v>
      </c>
      <c r="E147" s="34">
        <f>'Baseline Data'!D144</f>
        <v>2.9473684210526314</v>
      </c>
      <c r="F147" s="34">
        <f>'Baseline Data'!E144</f>
        <v>0.39385867229199384</v>
      </c>
      <c r="G147" s="34">
        <f>'Monitor 1 Data'!D142</f>
        <v>2.0249999999999999</v>
      </c>
      <c r="H147" s="34">
        <f>'Monitor 1 Data'!E142</f>
        <v>0.98710435111998163</v>
      </c>
      <c r="I14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  <c r="CD147" s="57"/>
      <c r="CE147" s="57"/>
      <c r="CF147" s="57"/>
      <c r="CG147" s="57"/>
      <c r="CH147" s="57"/>
      <c r="CI147" s="57"/>
      <c r="CJ147" s="57"/>
      <c r="CK147" s="57"/>
      <c r="CL147" s="57"/>
      <c r="CM147" s="57"/>
      <c r="CN147" s="57"/>
      <c r="CO147" s="57"/>
      <c r="CP147" s="57"/>
      <c r="CQ147" s="57"/>
      <c r="CR147" s="57"/>
      <c r="CS147" s="57"/>
      <c r="CT147" s="57"/>
      <c r="CU147" s="57"/>
      <c r="CV147" s="57"/>
      <c r="CW147" s="57"/>
      <c r="CX147" s="57"/>
      <c r="CY147" s="57"/>
      <c r="CZ147" s="57"/>
      <c r="DA147" s="57"/>
      <c r="DB147" s="57"/>
      <c r="DC147" s="57"/>
      <c r="DD147" s="57"/>
      <c r="DE147" s="57"/>
      <c r="DF147" s="57"/>
      <c r="DG147" s="57"/>
      <c r="DH147" s="57"/>
      <c r="DI147" s="57"/>
      <c r="DJ147" s="57"/>
      <c r="DK147" s="57"/>
      <c r="DL147" s="57"/>
      <c r="DM147" s="57"/>
      <c r="DN147" s="57"/>
      <c r="DO147" s="57"/>
      <c r="DP147" s="57"/>
      <c r="DQ147" s="57"/>
      <c r="DR147" s="57"/>
      <c r="DS147" s="57"/>
      <c r="DT147" s="57"/>
      <c r="DU147" s="57"/>
      <c r="DV147" s="57"/>
      <c r="DW147" s="57"/>
      <c r="DX147" s="57"/>
      <c r="DY147" s="57"/>
      <c r="DZ147" s="57"/>
      <c r="EA147" s="57"/>
      <c r="EB147" s="57"/>
      <c r="EC147" s="57"/>
      <c r="ED147" s="57"/>
      <c r="EE147" s="57"/>
      <c r="EF147" s="57"/>
      <c r="EG147" s="57"/>
      <c r="EH147" s="57"/>
      <c r="EI147" s="57"/>
      <c r="EJ147" s="57"/>
      <c r="EK147" s="57"/>
      <c r="EL147" s="57"/>
      <c r="EM147" s="57"/>
      <c r="EN147" s="57"/>
      <c r="EO147" s="57"/>
      <c r="EP147" s="57"/>
      <c r="EQ147" s="57"/>
      <c r="ER147" s="57"/>
      <c r="ES147" s="57"/>
      <c r="ET147" s="57"/>
      <c r="EU147" s="57"/>
      <c r="EV147" s="57"/>
      <c r="EW147" s="57"/>
      <c r="EX147" s="57"/>
      <c r="EY147" s="57"/>
      <c r="EZ147" s="57"/>
      <c r="FA147" s="57"/>
      <c r="FB147" s="57"/>
      <c r="FC147" s="57"/>
      <c r="FD147" s="57"/>
      <c r="FE147" s="57"/>
      <c r="FF147" s="57"/>
      <c r="FG147" s="57"/>
      <c r="FH147" s="57"/>
      <c r="FI147" s="57"/>
      <c r="FJ147" s="57"/>
      <c r="FK147" s="57"/>
      <c r="FL147" s="57"/>
      <c r="FM147" s="57"/>
      <c r="FN147" s="57"/>
      <c r="FO147" s="57"/>
      <c r="FP147" s="57"/>
      <c r="FQ147" s="57"/>
      <c r="FR147" s="57"/>
      <c r="FS147" s="57"/>
      <c r="FT147" s="57"/>
      <c r="FU147" s="57"/>
      <c r="FV147" s="57"/>
      <c r="FW147" s="57"/>
      <c r="FX147" s="57"/>
      <c r="FY147" s="57"/>
      <c r="FZ147" s="57"/>
      <c r="GA147" s="57"/>
      <c r="GB147" s="57"/>
      <c r="GC147" s="57"/>
      <c r="GD147" s="57"/>
      <c r="GE147" s="57"/>
      <c r="GF147" s="57"/>
      <c r="GG147" s="57"/>
      <c r="GH147" s="57"/>
      <c r="GI147" s="57"/>
      <c r="GJ147" s="57"/>
      <c r="GK147" s="57"/>
      <c r="GL147" s="57"/>
      <c r="GM147" s="57"/>
      <c r="GN147" s="57"/>
      <c r="GO147" s="57"/>
      <c r="GP147" s="57"/>
      <c r="GQ147" s="57"/>
      <c r="GR147" s="57"/>
      <c r="GS147" s="57"/>
      <c r="GT147" s="57"/>
      <c r="GU147" s="57"/>
      <c r="GV147" s="57"/>
      <c r="GW147" s="57"/>
      <c r="GX147" s="57"/>
      <c r="GY147" s="57"/>
      <c r="GZ147" s="57"/>
      <c r="HA147" s="57"/>
      <c r="HB147" s="57"/>
      <c r="HC147" s="57"/>
      <c r="HD147" s="57"/>
      <c r="HE147" s="57"/>
      <c r="HF147" s="57"/>
      <c r="HG147" s="57"/>
      <c r="HH147" s="57"/>
      <c r="HI147" s="57"/>
      <c r="HJ147" s="57"/>
      <c r="HK147" s="57"/>
      <c r="HL147" s="57"/>
      <c r="HM147" s="57"/>
      <c r="HN147" s="57"/>
      <c r="HO147" s="57"/>
      <c r="HP147" s="57"/>
      <c r="HQ147" s="57"/>
      <c r="HR147" s="57"/>
      <c r="HS147" s="57"/>
      <c r="HT147" s="57"/>
      <c r="HU147" s="57"/>
      <c r="HV147" s="57"/>
      <c r="HW147" s="57"/>
      <c r="HX147" s="57"/>
      <c r="HY147" s="57"/>
      <c r="HZ147" s="57"/>
      <c r="IA147" s="57"/>
      <c r="IB147" s="57"/>
      <c r="IC147" s="57"/>
      <c r="ID147" s="57"/>
      <c r="IE147" s="57"/>
      <c r="IF147" s="57"/>
      <c r="IG147" s="57"/>
      <c r="IH147" s="57"/>
      <c r="II147" s="57"/>
      <c r="IJ147" s="57"/>
      <c r="IK147" s="57"/>
      <c r="IL147" s="57"/>
      <c r="IM147" s="57"/>
      <c r="IN147" s="57"/>
    </row>
    <row r="148" spans="3:248" ht="26.45" customHeight="1">
      <c r="C148" s="82" t="s">
        <v>295</v>
      </c>
      <c r="D148" s="78">
        <v>24</v>
      </c>
      <c r="E148" s="79">
        <f>'Baseline Data'!D145</f>
        <v>2.5263157894736841</v>
      </c>
      <c r="F148" s="79">
        <f>'Baseline Data'!E145</f>
        <v>1.0939268258329751</v>
      </c>
      <c r="G148" s="79">
        <f>'Monitor 1 Data'!D143</f>
        <v>1.4</v>
      </c>
      <c r="H148" s="79">
        <f>'Monitor 1 Data'!E143</f>
        <v>0.76811457478686085</v>
      </c>
      <c r="I148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  <c r="CD148" s="57"/>
      <c r="CE148" s="57"/>
      <c r="CF148" s="57"/>
      <c r="CG148" s="57"/>
      <c r="CH148" s="57"/>
      <c r="CI148" s="57"/>
      <c r="CJ148" s="57"/>
      <c r="CK148" s="57"/>
      <c r="CL148" s="57"/>
      <c r="CM148" s="57"/>
      <c r="CN148" s="57"/>
      <c r="CO148" s="57"/>
      <c r="CP148" s="57"/>
      <c r="CQ148" s="57"/>
      <c r="CR148" s="57"/>
      <c r="CS148" s="57"/>
      <c r="CT148" s="57"/>
      <c r="CU148" s="57"/>
      <c r="CV148" s="57"/>
      <c r="CW148" s="57"/>
      <c r="CX148" s="57"/>
      <c r="CY148" s="57"/>
      <c r="CZ148" s="57"/>
      <c r="DA148" s="57"/>
      <c r="DB148" s="57"/>
      <c r="DC148" s="57"/>
      <c r="DD148" s="57"/>
      <c r="DE148" s="57"/>
      <c r="DF148" s="57"/>
      <c r="DG148" s="57"/>
      <c r="DH148" s="57"/>
      <c r="DI148" s="57"/>
      <c r="DJ148" s="57"/>
      <c r="DK148" s="57"/>
      <c r="DL148" s="57"/>
      <c r="DM148" s="57"/>
      <c r="DN148" s="57"/>
      <c r="DO148" s="57"/>
      <c r="DP148" s="57"/>
      <c r="DQ148" s="57"/>
      <c r="DR148" s="57"/>
      <c r="DS148" s="57"/>
      <c r="DT148" s="57"/>
      <c r="DU148" s="57"/>
      <c r="DV148" s="57"/>
      <c r="DW148" s="57"/>
      <c r="DX148" s="57"/>
      <c r="DY148" s="57"/>
      <c r="DZ148" s="57"/>
      <c r="EA148" s="57"/>
      <c r="EB148" s="57"/>
      <c r="EC148" s="57"/>
      <c r="ED148" s="57"/>
      <c r="EE148" s="57"/>
      <c r="EF148" s="57"/>
      <c r="EG148" s="57"/>
      <c r="EH148" s="57"/>
      <c r="EI148" s="57"/>
      <c r="EJ148" s="57"/>
      <c r="EK148" s="57"/>
      <c r="EL148" s="57"/>
      <c r="EM148" s="57"/>
      <c r="EN148" s="57"/>
      <c r="EO148" s="57"/>
      <c r="EP148" s="57"/>
      <c r="EQ148" s="57"/>
      <c r="ER148" s="57"/>
      <c r="ES148" s="57"/>
      <c r="ET148" s="57"/>
      <c r="EU148" s="57"/>
      <c r="EV148" s="57"/>
      <c r="EW148" s="57"/>
      <c r="EX148" s="57"/>
      <c r="EY148" s="57"/>
      <c r="EZ148" s="57"/>
      <c r="FA148" s="57"/>
      <c r="FB148" s="57"/>
      <c r="FC148" s="57"/>
      <c r="FD148" s="57"/>
      <c r="FE148" s="57"/>
      <c r="FF148" s="57"/>
      <c r="FG148" s="57"/>
      <c r="FH148" s="57"/>
      <c r="FI148" s="57"/>
      <c r="FJ148" s="57"/>
      <c r="FK148" s="57"/>
      <c r="FL148" s="57"/>
      <c r="FM148" s="57"/>
      <c r="FN148" s="57"/>
      <c r="FO148" s="57"/>
      <c r="FP148" s="57"/>
      <c r="FQ148" s="57"/>
      <c r="FR148" s="57"/>
      <c r="FS148" s="57"/>
      <c r="FT148" s="57"/>
      <c r="FU148" s="57"/>
      <c r="FV148" s="57"/>
      <c r="FW148" s="57"/>
      <c r="FX148" s="57"/>
      <c r="FY148" s="57"/>
      <c r="FZ148" s="57"/>
      <c r="GA148" s="57"/>
      <c r="GB148" s="57"/>
      <c r="GC148" s="57"/>
      <c r="GD148" s="57"/>
      <c r="GE148" s="57"/>
      <c r="GF148" s="57"/>
      <c r="GG148" s="57"/>
      <c r="GH148" s="57"/>
      <c r="GI148" s="57"/>
      <c r="GJ148" s="57"/>
      <c r="GK148" s="57"/>
      <c r="GL148" s="57"/>
      <c r="GM148" s="57"/>
      <c r="GN148" s="57"/>
      <c r="GO148" s="57"/>
      <c r="GP148" s="57"/>
      <c r="GQ148" s="57"/>
      <c r="GR148" s="57"/>
      <c r="GS148" s="57"/>
      <c r="GT148" s="57"/>
      <c r="GU148" s="57"/>
      <c r="GV148" s="57"/>
      <c r="GW148" s="57"/>
      <c r="GX148" s="57"/>
      <c r="GY148" s="57"/>
      <c r="GZ148" s="57"/>
      <c r="HA148" s="57"/>
      <c r="HB148" s="57"/>
      <c r="HC148" s="57"/>
      <c r="HD148" s="57"/>
      <c r="HE148" s="57"/>
      <c r="HF148" s="57"/>
      <c r="HG148" s="57"/>
      <c r="HH148" s="57"/>
      <c r="HI148" s="57"/>
      <c r="HJ148" s="57"/>
      <c r="HK148" s="57"/>
      <c r="HL148" s="57"/>
      <c r="HM148" s="57"/>
      <c r="HN148" s="57"/>
      <c r="HO148" s="57"/>
      <c r="HP148" s="57"/>
      <c r="HQ148" s="57"/>
      <c r="HR148" s="57"/>
      <c r="HS148" s="57"/>
      <c r="HT148" s="57"/>
      <c r="HU148" s="57"/>
      <c r="HV148" s="57"/>
      <c r="HW148" s="57"/>
      <c r="HX148" s="57"/>
      <c r="HY148" s="57"/>
      <c r="HZ148" s="57"/>
      <c r="IA148" s="57"/>
      <c r="IB148" s="57"/>
      <c r="IC148" s="57"/>
      <c r="ID148" s="57"/>
      <c r="IE148" s="57"/>
      <c r="IF148" s="57"/>
      <c r="IG148" s="57"/>
      <c r="IH148" s="57"/>
      <c r="II148" s="57"/>
      <c r="IJ148" s="57"/>
      <c r="IK148" s="57"/>
      <c r="IL148" s="57"/>
      <c r="IM148" s="57"/>
      <c r="IN148" s="57"/>
    </row>
    <row r="149" spans="3:248" ht="39.6" customHeight="1">
      <c r="C149" s="67" t="s">
        <v>289</v>
      </c>
      <c r="D149" s="83">
        <v>25</v>
      </c>
      <c r="E149" s="84">
        <f>'Baseline Data'!D146</f>
        <v>2.9824561403508771</v>
      </c>
      <c r="F149" s="84">
        <f>'Baseline Data'!E146</f>
        <v>0.18649378618832771</v>
      </c>
      <c r="G149" s="84">
        <f>'Monitor 1 Data'!D144</f>
        <v>2.8</v>
      </c>
      <c r="H149" s="84">
        <f>'Monitor 1 Data'!E144</f>
        <v>0.55677643628300222</v>
      </c>
      <c r="I149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  <c r="BB149" s="57"/>
      <c r="BC149" s="57"/>
      <c r="BD149" s="57"/>
      <c r="BE149" s="57"/>
      <c r="BF149" s="57"/>
      <c r="BG149" s="57"/>
      <c r="BH149" s="57"/>
      <c r="BI149" s="57"/>
      <c r="BJ149" s="57"/>
      <c r="BK149" s="57"/>
      <c r="BL149" s="57"/>
      <c r="BM149" s="57"/>
      <c r="BN149" s="57"/>
      <c r="BO149" s="57"/>
      <c r="BP149" s="57"/>
      <c r="BQ149" s="57"/>
      <c r="BR149" s="57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  <c r="CD149" s="57"/>
      <c r="CE149" s="57"/>
      <c r="CF149" s="57"/>
      <c r="CG149" s="57"/>
      <c r="CH149" s="57"/>
      <c r="CI149" s="57"/>
      <c r="CJ149" s="57"/>
      <c r="CK149" s="57"/>
      <c r="CL149" s="57"/>
      <c r="CM149" s="57"/>
      <c r="CN149" s="57"/>
      <c r="CO149" s="57"/>
      <c r="CP149" s="57"/>
      <c r="CQ149" s="57"/>
      <c r="CR149" s="57"/>
      <c r="CS149" s="57"/>
      <c r="CT149" s="57"/>
      <c r="CU149" s="57"/>
      <c r="CV149" s="57"/>
      <c r="CW149" s="57"/>
      <c r="CX149" s="57"/>
      <c r="CY149" s="57"/>
      <c r="CZ149" s="57"/>
      <c r="DA149" s="57"/>
      <c r="DB149" s="57"/>
      <c r="DC149" s="57"/>
      <c r="DD149" s="57"/>
      <c r="DE149" s="57"/>
      <c r="DF149" s="57"/>
      <c r="DG149" s="57"/>
      <c r="DH149" s="57"/>
      <c r="DI149" s="57"/>
      <c r="DJ149" s="57"/>
      <c r="DK149" s="57"/>
      <c r="DL149" s="57"/>
      <c r="DM149" s="57"/>
      <c r="DN149" s="57"/>
      <c r="DO149" s="57"/>
      <c r="DP149" s="57"/>
      <c r="DQ149" s="57"/>
      <c r="DR149" s="57"/>
      <c r="DS149" s="57"/>
      <c r="DT149" s="57"/>
      <c r="DU149" s="57"/>
      <c r="DV149" s="57"/>
      <c r="DW149" s="57"/>
      <c r="DX149" s="57"/>
      <c r="DY149" s="57"/>
      <c r="DZ149" s="57"/>
      <c r="EA149" s="57"/>
      <c r="EB149" s="57"/>
      <c r="EC149" s="57"/>
      <c r="ED149" s="57"/>
      <c r="EE149" s="57"/>
      <c r="EF149" s="57"/>
      <c r="EG149" s="57"/>
      <c r="EH149" s="57"/>
      <c r="EI149" s="57"/>
      <c r="EJ149" s="57"/>
      <c r="EK149" s="57"/>
      <c r="EL149" s="57"/>
      <c r="EM149" s="57"/>
      <c r="EN149" s="57"/>
      <c r="EO149" s="57"/>
      <c r="EP149" s="57"/>
      <c r="EQ149" s="57"/>
      <c r="ER149" s="57"/>
      <c r="ES149" s="57"/>
      <c r="ET149" s="57"/>
      <c r="EU149" s="57"/>
      <c r="EV149" s="57"/>
      <c r="EW149" s="57"/>
      <c r="EX149" s="57"/>
      <c r="EY149" s="57"/>
      <c r="EZ149" s="57"/>
      <c r="FA149" s="57"/>
      <c r="FB149" s="57"/>
      <c r="FC149" s="57"/>
      <c r="FD149" s="57"/>
      <c r="FE149" s="57"/>
      <c r="FF149" s="57"/>
      <c r="FG149" s="57"/>
      <c r="FH149" s="57"/>
      <c r="FI149" s="57"/>
      <c r="FJ149" s="57"/>
      <c r="FK149" s="57"/>
      <c r="FL149" s="57"/>
      <c r="FM149" s="57"/>
      <c r="FN149" s="57"/>
      <c r="FO149" s="57"/>
      <c r="FP149" s="57"/>
      <c r="FQ149" s="57"/>
      <c r="FR149" s="57"/>
      <c r="FS149" s="57"/>
      <c r="FT149" s="57"/>
      <c r="FU149" s="57"/>
      <c r="FV149" s="57"/>
      <c r="FW149" s="57"/>
      <c r="FX149" s="57"/>
      <c r="FY149" s="57"/>
      <c r="FZ149" s="57"/>
      <c r="GA149" s="57"/>
      <c r="GB149" s="57"/>
      <c r="GC149" s="57"/>
      <c r="GD149" s="57"/>
      <c r="GE149" s="57"/>
      <c r="GF149" s="57"/>
      <c r="GG149" s="57"/>
      <c r="GH149" s="57"/>
      <c r="GI149" s="57"/>
      <c r="GJ149" s="57"/>
      <c r="GK149" s="57"/>
      <c r="GL149" s="57"/>
      <c r="GM149" s="57"/>
      <c r="GN149" s="57"/>
      <c r="GO149" s="57"/>
      <c r="GP149" s="57"/>
      <c r="GQ149" s="57"/>
      <c r="GR149" s="57"/>
      <c r="GS149" s="57"/>
      <c r="GT149" s="57"/>
      <c r="GU149" s="57"/>
      <c r="GV149" s="57"/>
      <c r="GW149" s="57"/>
      <c r="GX149" s="57"/>
      <c r="GY149" s="57"/>
      <c r="GZ149" s="57"/>
      <c r="HA149" s="57"/>
      <c r="HB149" s="57"/>
      <c r="HC149" s="57"/>
      <c r="HD149" s="57"/>
      <c r="HE149" s="57"/>
      <c r="HF149" s="57"/>
      <c r="HG149" s="57"/>
      <c r="HH149" s="57"/>
      <c r="HI149" s="57"/>
      <c r="HJ149" s="57"/>
      <c r="HK149" s="57"/>
      <c r="HL149" s="57"/>
      <c r="HM149" s="57"/>
      <c r="HN149" s="57"/>
      <c r="HO149" s="57"/>
      <c r="HP149" s="57"/>
      <c r="HQ149" s="57"/>
      <c r="HR149" s="57"/>
      <c r="HS149" s="57"/>
      <c r="HT149" s="57"/>
      <c r="HU149" s="57"/>
      <c r="HV149" s="57"/>
      <c r="HW149" s="57"/>
      <c r="HX149" s="57"/>
      <c r="HY149" s="57"/>
      <c r="HZ149" s="57"/>
      <c r="IA149" s="57"/>
      <c r="IB149" s="57"/>
      <c r="IC149" s="57"/>
      <c r="ID149" s="57"/>
      <c r="IE149" s="57"/>
      <c r="IF149" s="57"/>
      <c r="IG149" s="57"/>
      <c r="IH149" s="57"/>
      <c r="II149" s="57"/>
      <c r="IJ149" s="57"/>
      <c r="IK149" s="57"/>
      <c r="IL149" s="57"/>
      <c r="IM149" s="57"/>
      <c r="IN149" s="57"/>
    </row>
    <row r="150" spans="3:248">
      <c r="C150" s="80"/>
      <c r="D150" s="80"/>
      <c r="E150" s="81"/>
      <c r="F150" s="81"/>
      <c r="G150" s="81"/>
      <c r="H150" s="81"/>
      <c r="I150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57"/>
      <c r="BO150" s="57"/>
      <c r="BP150" s="57"/>
      <c r="BQ150" s="57"/>
      <c r="BR150" s="57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  <c r="CD150" s="57"/>
      <c r="CE150" s="57"/>
      <c r="CF150" s="57"/>
      <c r="CG150" s="57"/>
      <c r="CH150" s="57"/>
      <c r="CI150" s="57"/>
      <c r="CJ150" s="57"/>
      <c r="CK150" s="57"/>
      <c r="CL150" s="57"/>
      <c r="CM150" s="57"/>
      <c r="CN150" s="57"/>
      <c r="CO150" s="57"/>
      <c r="CP150" s="57"/>
      <c r="CQ150" s="57"/>
      <c r="CR150" s="57"/>
      <c r="CS150" s="57"/>
      <c r="CT150" s="57"/>
      <c r="CU150" s="57"/>
      <c r="CV150" s="57"/>
      <c r="CW150" s="57"/>
      <c r="CX150" s="57"/>
      <c r="CY150" s="57"/>
      <c r="CZ150" s="57"/>
      <c r="DA150" s="57"/>
      <c r="DB150" s="57"/>
      <c r="DC150" s="57"/>
      <c r="DD150" s="57"/>
      <c r="DE150" s="57"/>
      <c r="DF150" s="57"/>
      <c r="DG150" s="57"/>
      <c r="DH150" s="57"/>
      <c r="DI150" s="57"/>
      <c r="DJ150" s="57"/>
      <c r="DK150" s="57"/>
      <c r="DL150" s="57"/>
      <c r="DM150" s="57"/>
      <c r="DN150" s="57"/>
      <c r="DO150" s="57"/>
      <c r="DP150" s="57"/>
      <c r="DQ150" s="57"/>
      <c r="DR150" s="57"/>
      <c r="DS150" s="57"/>
      <c r="DT150" s="57"/>
      <c r="DU150" s="57"/>
      <c r="DV150" s="57"/>
      <c r="DW150" s="57"/>
      <c r="DX150" s="57"/>
      <c r="DY150" s="57"/>
      <c r="DZ150" s="57"/>
      <c r="EA150" s="57"/>
      <c r="EB150" s="57"/>
      <c r="EC150" s="57"/>
      <c r="ED150" s="57"/>
      <c r="EE150" s="57"/>
      <c r="EF150" s="57"/>
      <c r="EG150" s="57"/>
      <c r="EH150" s="57"/>
      <c r="EI150" s="57"/>
      <c r="EJ150" s="57"/>
      <c r="EK150" s="57"/>
      <c r="EL150" s="57"/>
      <c r="EM150" s="57"/>
      <c r="EN150" s="57"/>
      <c r="EO150" s="57"/>
      <c r="EP150" s="57"/>
      <c r="EQ150" s="57"/>
      <c r="ER150" s="57"/>
      <c r="ES150" s="57"/>
      <c r="ET150" s="57"/>
      <c r="EU150" s="57"/>
      <c r="EV150" s="57"/>
      <c r="EW150" s="57"/>
      <c r="EX150" s="57"/>
      <c r="EY150" s="57"/>
      <c r="EZ150" s="57"/>
      <c r="FA150" s="57"/>
      <c r="FB150" s="57"/>
      <c r="FC150" s="57"/>
      <c r="FD150" s="57"/>
      <c r="FE150" s="57"/>
      <c r="FF150" s="57"/>
      <c r="FG150" s="57"/>
      <c r="FH150" s="57"/>
      <c r="FI150" s="57"/>
      <c r="FJ150" s="57"/>
      <c r="FK150" s="57"/>
      <c r="FL150" s="57"/>
      <c r="FM150" s="57"/>
      <c r="FN150" s="57"/>
      <c r="FO150" s="57"/>
      <c r="FP150" s="57"/>
      <c r="FQ150" s="57"/>
      <c r="FR150" s="57"/>
      <c r="FS150" s="57"/>
      <c r="FT150" s="57"/>
      <c r="FU150" s="57"/>
      <c r="FV150" s="57"/>
      <c r="FW150" s="57"/>
      <c r="FX150" s="57"/>
      <c r="FY150" s="57"/>
      <c r="FZ150" s="57"/>
      <c r="GA150" s="57"/>
      <c r="GB150" s="57"/>
      <c r="GC150" s="57"/>
      <c r="GD150" s="57"/>
      <c r="GE150" s="57"/>
      <c r="GF150" s="57"/>
      <c r="GG150" s="57"/>
      <c r="GH150" s="57"/>
      <c r="GI150" s="57"/>
      <c r="GJ150" s="57"/>
      <c r="GK150" s="57"/>
      <c r="GL150" s="57"/>
      <c r="GM150" s="57"/>
      <c r="GN150" s="57"/>
      <c r="GO150" s="57"/>
      <c r="GP150" s="57"/>
      <c r="GQ150" s="57"/>
      <c r="GR150" s="57"/>
      <c r="GS150" s="57"/>
      <c r="GT150" s="57"/>
      <c r="GU150" s="57"/>
      <c r="GV150" s="57"/>
      <c r="GW150" s="57"/>
      <c r="GX150" s="57"/>
      <c r="GY150" s="57"/>
      <c r="GZ150" s="57"/>
      <c r="HA150" s="57"/>
      <c r="HB150" s="57"/>
      <c r="HC150" s="57"/>
      <c r="HD150" s="57"/>
      <c r="HE150" s="57"/>
      <c r="HF150" s="57"/>
      <c r="HG150" s="57"/>
      <c r="HH150" s="57"/>
      <c r="HI150" s="57"/>
      <c r="HJ150" s="57"/>
      <c r="HK150" s="57"/>
      <c r="HL150" s="57"/>
      <c r="HM150" s="57"/>
      <c r="HN150" s="57"/>
      <c r="HO150" s="57"/>
      <c r="HP150" s="57"/>
      <c r="HQ150" s="57"/>
      <c r="HR150" s="57"/>
      <c r="HS150" s="57"/>
      <c r="HT150" s="57"/>
      <c r="HU150" s="57"/>
      <c r="HV150" s="57"/>
      <c r="HW150" s="57"/>
      <c r="HX150" s="57"/>
      <c r="HY150" s="57"/>
      <c r="HZ150" s="57"/>
      <c r="IA150" s="57"/>
      <c r="IB150" s="57"/>
      <c r="IC150" s="57"/>
      <c r="ID150" s="57"/>
      <c r="IE150" s="57"/>
      <c r="IF150" s="57"/>
      <c r="IG150" s="57"/>
      <c r="IH150" s="57"/>
      <c r="II150" s="57"/>
      <c r="IJ150" s="57"/>
      <c r="IK150" s="57"/>
      <c r="IL150" s="57"/>
      <c r="IM150" s="57"/>
      <c r="IN150" s="57"/>
    </row>
    <row r="151" spans="3:248">
      <c r="C151" s="80"/>
      <c r="D151" s="80"/>
      <c r="E151" s="81"/>
      <c r="F151" s="81"/>
      <c r="G151" s="81"/>
      <c r="H151" s="81"/>
      <c r="I151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7"/>
      <c r="BR151" s="57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  <c r="CD151" s="57"/>
      <c r="CE151" s="57"/>
      <c r="CF151" s="57"/>
      <c r="CG151" s="57"/>
      <c r="CH151" s="57"/>
      <c r="CI151" s="57"/>
      <c r="CJ151" s="57"/>
      <c r="CK151" s="57"/>
      <c r="CL151" s="57"/>
      <c r="CM151" s="57"/>
      <c r="CN151" s="57"/>
      <c r="CO151" s="57"/>
      <c r="CP151" s="57"/>
      <c r="CQ151" s="57"/>
      <c r="CR151" s="57"/>
      <c r="CS151" s="57"/>
      <c r="CT151" s="57"/>
      <c r="CU151" s="57"/>
      <c r="CV151" s="57"/>
      <c r="CW151" s="57"/>
      <c r="CX151" s="57"/>
      <c r="CY151" s="57"/>
      <c r="CZ151" s="57"/>
      <c r="DA151" s="57"/>
      <c r="DB151" s="57"/>
      <c r="DC151" s="57"/>
      <c r="DD151" s="57"/>
      <c r="DE151" s="57"/>
      <c r="DF151" s="57"/>
      <c r="DG151" s="57"/>
      <c r="DH151" s="57"/>
      <c r="DI151" s="57"/>
      <c r="DJ151" s="57"/>
      <c r="DK151" s="57"/>
      <c r="DL151" s="57"/>
      <c r="DM151" s="57"/>
      <c r="DN151" s="57"/>
      <c r="DO151" s="57"/>
      <c r="DP151" s="57"/>
      <c r="DQ151" s="57"/>
      <c r="DR151" s="57"/>
      <c r="DS151" s="57"/>
      <c r="DT151" s="57"/>
      <c r="DU151" s="57"/>
      <c r="DV151" s="57"/>
      <c r="DW151" s="57"/>
      <c r="DX151" s="57"/>
      <c r="DY151" s="57"/>
      <c r="DZ151" s="57"/>
      <c r="EA151" s="57"/>
      <c r="EB151" s="57"/>
      <c r="EC151" s="57"/>
      <c r="ED151" s="57"/>
      <c r="EE151" s="57"/>
      <c r="EF151" s="57"/>
      <c r="EG151" s="57"/>
      <c r="EH151" s="57"/>
      <c r="EI151" s="57"/>
      <c r="EJ151" s="57"/>
      <c r="EK151" s="57"/>
      <c r="EL151" s="57"/>
      <c r="EM151" s="57"/>
      <c r="EN151" s="57"/>
      <c r="EO151" s="57"/>
      <c r="EP151" s="57"/>
      <c r="EQ151" s="57"/>
      <c r="ER151" s="57"/>
      <c r="ES151" s="57"/>
      <c r="ET151" s="57"/>
      <c r="EU151" s="57"/>
      <c r="EV151" s="57"/>
      <c r="EW151" s="57"/>
      <c r="EX151" s="57"/>
      <c r="EY151" s="57"/>
      <c r="EZ151" s="57"/>
      <c r="FA151" s="57"/>
      <c r="FB151" s="57"/>
      <c r="FC151" s="57"/>
      <c r="FD151" s="57"/>
      <c r="FE151" s="57"/>
      <c r="FF151" s="57"/>
      <c r="FG151" s="57"/>
      <c r="FH151" s="57"/>
      <c r="FI151" s="57"/>
      <c r="FJ151" s="57"/>
      <c r="FK151" s="57"/>
      <c r="FL151" s="57"/>
      <c r="FM151" s="57"/>
      <c r="FN151" s="57"/>
      <c r="FO151" s="57"/>
      <c r="FP151" s="57"/>
      <c r="FQ151" s="57"/>
      <c r="FR151" s="57"/>
      <c r="FS151" s="57"/>
      <c r="FT151" s="57"/>
      <c r="FU151" s="57"/>
      <c r="FV151" s="57"/>
      <c r="FW151" s="57"/>
      <c r="FX151" s="57"/>
      <c r="FY151" s="57"/>
      <c r="FZ151" s="57"/>
      <c r="GA151" s="57"/>
      <c r="GB151" s="57"/>
      <c r="GC151" s="57"/>
      <c r="GD151" s="57"/>
      <c r="GE151" s="57"/>
      <c r="GF151" s="57"/>
      <c r="GG151" s="57"/>
      <c r="GH151" s="57"/>
      <c r="GI151" s="57"/>
      <c r="GJ151" s="57"/>
      <c r="GK151" s="57"/>
      <c r="GL151" s="57"/>
      <c r="GM151" s="57"/>
      <c r="GN151" s="57"/>
      <c r="GO151" s="57"/>
      <c r="GP151" s="57"/>
      <c r="GQ151" s="57"/>
      <c r="GR151" s="57"/>
      <c r="GS151" s="57"/>
      <c r="GT151" s="57"/>
      <c r="GU151" s="57"/>
      <c r="GV151" s="57"/>
      <c r="GW151" s="57"/>
      <c r="GX151" s="57"/>
      <c r="GY151" s="57"/>
      <c r="GZ151" s="57"/>
      <c r="HA151" s="57"/>
      <c r="HB151" s="57"/>
      <c r="HC151" s="57"/>
      <c r="HD151" s="57"/>
      <c r="HE151" s="57"/>
      <c r="HF151" s="57"/>
      <c r="HG151" s="57"/>
      <c r="HH151" s="57"/>
      <c r="HI151" s="57"/>
      <c r="HJ151" s="57"/>
      <c r="HK151" s="57"/>
      <c r="HL151" s="57"/>
      <c r="HM151" s="57"/>
      <c r="HN151" s="57"/>
      <c r="HO151" s="57"/>
      <c r="HP151" s="57"/>
      <c r="HQ151" s="57"/>
      <c r="HR151" s="57"/>
      <c r="HS151" s="57"/>
      <c r="HT151" s="57"/>
      <c r="HU151" s="57"/>
      <c r="HV151" s="57"/>
      <c r="HW151" s="57"/>
      <c r="HX151" s="57"/>
      <c r="HY151" s="57"/>
      <c r="HZ151" s="57"/>
      <c r="IA151" s="57"/>
      <c r="IB151" s="57"/>
      <c r="IC151" s="57"/>
      <c r="ID151" s="57"/>
      <c r="IE151" s="57"/>
      <c r="IF151" s="57"/>
      <c r="IG151" s="57"/>
      <c r="IH151" s="57"/>
      <c r="II151" s="57"/>
      <c r="IJ151" s="57"/>
      <c r="IK151" s="57"/>
      <c r="IL151" s="57"/>
      <c r="IM151" s="57"/>
      <c r="IN151" s="57"/>
    </row>
    <row r="152" spans="3:248">
      <c r="C152" s="80"/>
      <c r="D152" s="80"/>
      <c r="E152" s="81"/>
      <c r="F152" s="81"/>
      <c r="G152" s="81"/>
      <c r="H152" s="81"/>
      <c r="I152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57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  <c r="CD152" s="57"/>
      <c r="CE152" s="57"/>
      <c r="CF152" s="57"/>
      <c r="CG152" s="57"/>
      <c r="CH152" s="57"/>
      <c r="CI152" s="57"/>
      <c r="CJ152" s="57"/>
      <c r="CK152" s="57"/>
      <c r="CL152" s="57"/>
      <c r="CM152" s="57"/>
      <c r="CN152" s="57"/>
      <c r="CO152" s="57"/>
      <c r="CP152" s="57"/>
      <c r="CQ152" s="57"/>
      <c r="CR152" s="57"/>
      <c r="CS152" s="57"/>
      <c r="CT152" s="57"/>
      <c r="CU152" s="57"/>
      <c r="CV152" s="57"/>
      <c r="CW152" s="57"/>
      <c r="CX152" s="57"/>
      <c r="CY152" s="57"/>
      <c r="CZ152" s="57"/>
      <c r="DA152" s="57"/>
      <c r="DB152" s="57"/>
      <c r="DC152" s="57"/>
      <c r="DD152" s="57"/>
      <c r="DE152" s="57"/>
      <c r="DF152" s="57"/>
      <c r="DG152" s="57"/>
      <c r="DH152" s="57"/>
      <c r="DI152" s="57"/>
      <c r="DJ152" s="57"/>
      <c r="DK152" s="57"/>
      <c r="DL152" s="57"/>
      <c r="DM152" s="57"/>
      <c r="DN152" s="57"/>
      <c r="DO152" s="57"/>
      <c r="DP152" s="57"/>
      <c r="DQ152" s="57"/>
      <c r="DR152" s="57"/>
      <c r="DS152" s="57"/>
      <c r="DT152" s="57"/>
      <c r="DU152" s="57"/>
      <c r="DV152" s="57"/>
      <c r="DW152" s="57"/>
      <c r="DX152" s="57"/>
      <c r="DY152" s="57"/>
      <c r="DZ152" s="57"/>
      <c r="EA152" s="57"/>
      <c r="EB152" s="57"/>
      <c r="EC152" s="57"/>
      <c r="ED152" s="57"/>
      <c r="EE152" s="57"/>
      <c r="EF152" s="57"/>
      <c r="EG152" s="57"/>
      <c r="EH152" s="57"/>
      <c r="EI152" s="57"/>
      <c r="EJ152" s="57"/>
      <c r="EK152" s="57"/>
      <c r="EL152" s="57"/>
      <c r="EM152" s="57"/>
      <c r="EN152" s="57"/>
      <c r="EO152" s="57"/>
      <c r="EP152" s="57"/>
      <c r="EQ152" s="57"/>
      <c r="ER152" s="57"/>
      <c r="ES152" s="57"/>
      <c r="ET152" s="57"/>
      <c r="EU152" s="57"/>
      <c r="EV152" s="57"/>
      <c r="EW152" s="57"/>
      <c r="EX152" s="57"/>
      <c r="EY152" s="57"/>
      <c r="EZ152" s="57"/>
      <c r="FA152" s="57"/>
      <c r="FB152" s="57"/>
      <c r="FC152" s="57"/>
      <c r="FD152" s="57"/>
      <c r="FE152" s="57"/>
      <c r="FF152" s="57"/>
      <c r="FG152" s="57"/>
      <c r="FH152" s="57"/>
      <c r="FI152" s="57"/>
      <c r="FJ152" s="57"/>
      <c r="FK152" s="57"/>
      <c r="FL152" s="57"/>
      <c r="FM152" s="57"/>
      <c r="FN152" s="57"/>
      <c r="FO152" s="57"/>
      <c r="FP152" s="57"/>
      <c r="FQ152" s="57"/>
      <c r="FR152" s="57"/>
      <c r="FS152" s="57"/>
      <c r="FT152" s="57"/>
      <c r="FU152" s="57"/>
      <c r="FV152" s="57"/>
      <c r="FW152" s="57"/>
      <c r="FX152" s="57"/>
      <c r="FY152" s="57"/>
      <c r="FZ152" s="57"/>
      <c r="GA152" s="57"/>
      <c r="GB152" s="57"/>
      <c r="GC152" s="57"/>
      <c r="GD152" s="57"/>
      <c r="GE152" s="57"/>
      <c r="GF152" s="57"/>
      <c r="GG152" s="57"/>
      <c r="GH152" s="57"/>
      <c r="GI152" s="57"/>
      <c r="GJ152" s="57"/>
      <c r="GK152" s="57"/>
      <c r="GL152" s="57"/>
      <c r="GM152" s="57"/>
      <c r="GN152" s="57"/>
      <c r="GO152" s="57"/>
      <c r="GP152" s="57"/>
      <c r="GQ152" s="57"/>
      <c r="GR152" s="57"/>
      <c r="GS152" s="57"/>
      <c r="GT152" s="57"/>
      <c r="GU152" s="57"/>
      <c r="GV152" s="57"/>
      <c r="GW152" s="57"/>
      <c r="GX152" s="57"/>
      <c r="GY152" s="57"/>
      <c r="GZ152" s="57"/>
      <c r="HA152" s="57"/>
      <c r="HB152" s="57"/>
      <c r="HC152" s="57"/>
      <c r="HD152" s="57"/>
      <c r="HE152" s="57"/>
      <c r="HF152" s="57"/>
      <c r="HG152" s="57"/>
      <c r="HH152" s="57"/>
      <c r="HI152" s="57"/>
      <c r="HJ152" s="57"/>
      <c r="HK152" s="57"/>
      <c r="HL152" s="57"/>
      <c r="HM152" s="57"/>
      <c r="HN152" s="57"/>
      <c r="HO152" s="57"/>
      <c r="HP152" s="57"/>
      <c r="HQ152" s="57"/>
      <c r="HR152" s="57"/>
      <c r="HS152" s="57"/>
      <c r="HT152" s="57"/>
      <c r="HU152" s="57"/>
      <c r="HV152" s="57"/>
      <c r="HW152" s="57"/>
      <c r="HX152" s="57"/>
      <c r="HY152" s="57"/>
      <c r="HZ152" s="57"/>
      <c r="IA152" s="57"/>
      <c r="IB152" s="57"/>
      <c r="IC152" s="57"/>
      <c r="ID152" s="57"/>
      <c r="IE152" s="57"/>
      <c r="IF152" s="57"/>
      <c r="IG152" s="57"/>
      <c r="IH152" s="57"/>
      <c r="II152" s="57"/>
      <c r="IJ152" s="57"/>
      <c r="IK152" s="57"/>
      <c r="IL152" s="57"/>
      <c r="IM152" s="57"/>
      <c r="IN152" s="57"/>
    </row>
    <row r="153" spans="3:248">
      <c r="C153" s="80"/>
      <c r="D153" s="80"/>
      <c r="E153" s="81"/>
      <c r="F153" s="81"/>
      <c r="G153" s="81"/>
      <c r="H153" s="81"/>
      <c r="I153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7"/>
      <c r="BM153" s="57"/>
      <c r="BN153" s="57"/>
      <c r="BO153" s="57"/>
      <c r="BP153" s="57"/>
      <c r="BQ153" s="57"/>
      <c r="BR153" s="57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  <c r="CD153" s="57"/>
      <c r="CE153" s="57"/>
      <c r="CF153" s="57"/>
      <c r="CG153" s="57"/>
      <c r="CH153" s="57"/>
      <c r="CI153" s="57"/>
      <c r="CJ153" s="57"/>
      <c r="CK153" s="57"/>
      <c r="CL153" s="57"/>
      <c r="CM153" s="57"/>
      <c r="CN153" s="57"/>
      <c r="CO153" s="57"/>
      <c r="CP153" s="57"/>
      <c r="CQ153" s="57"/>
      <c r="CR153" s="57"/>
      <c r="CS153" s="57"/>
      <c r="CT153" s="57"/>
      <c r="CU153" s="57"/>
      <c r="CV153" s="57"/>
      <c r="CW153" s="57"/>
      <c r="CX153" s="57"/>
      <c r="CY153" s="57"/>
      <c r="CZ153" s="57"/>
      <c r="DA153" s="57"/>
      <c r="DB153" s="57"/>
      <c r="DC153" s="57"/>
      <c r="DD153" s="57"/>
      <c r="DE153" s="57"/>
      <c r="DF153" s="57"/>
      <c r="DG153" s="57"/>
      <c r="DH153" s="57"/>
      <c r="DI153" s="57"/>
      <c r="DJ153" s="57"/>
      <c r="DK153" s="57"/>
      <c r="DL153" s="57"/>
      <c r="DM153" s="57"/>
      <c r="DN153" s="57"/>
      <c r="DO153" s="57"/>
      <c r="DP153" s="57"/>
      <c r="DQ153" s="57"/>
      <c r="DR153" s="57"/>
      <c r="DS153" s="57"/>
      <c r="DT153" s="57"/>
      <c r="DU153" s="57"/>
      <c r="DV153" s="57"/>
      <c r="DW153" s="57"/>
      <c r="DX153" s="57"/>
      <c r="DY153" s="57"/>
      <c r="DZ153" s="57"/>
      <c r="EA153" s="57"/>
      <c r="EB153" s="57"/>
      <c r="EC153" s="57"/>
      <c r="ED153" s="57"/>
      <c r="EE153" s="57"/>
      <c r="EF153" s="57"/>
      <c r="EG153" s="57"/>
      <c r="EH153" s="57"/>
      <c r="EI153" s="57"/>
      <c r="EJ153" s="57"/>
      <c r="EK153" s="57"/>
      <c r="EL153" s="57"/>
      <c r="EM153" s="57"/>
      <c r="EN153" s="57"/>
      <c r="EO153" s="57"/>
      <c r="EP153" s="57"/>
      <c r="EQ153" s="57"/>
      <c r="ER153" s="57"/>
      <c r="ES153" s="57"/>
      <c r="ET153" s="57"/>
      <c r="EU153" s="57"/>
      <c r="EV153" s="57"/>
      <c r="EW153" s="57"/>
      <c r="EX153" s="57"/>
      <c r="EY153" s="57"/>
      <c r="EZ153" s="57"/>
      <c r="FA153" s="57"/>
      <c r="FB153" s="57"/>
      <c r="FC153" s="57"/>
      <c r="FD153" s="57"/>
      <c r="FE153" s="57"/>
      <c r="FF153" s="57"/>
      <c r="FG153" s="57"/>
      <c r="FH153" s="57"/>
      <c r="FI153" s="57"/>
      <c r="FJ153" s="57"/>
      <c r="FK153" s="57"/>
      <c r="FL153" s="57"/>
      <c r="FM153" s="57"/>
      <c r="FN153" s="57"/>
      <c r="FO153" s="57"/>
      <c r="FP153" s="57"/>
      <c r="FQ153" s="57"/>
      <c r="FR153" s="57"/>
      <c r="FS153" s="57"/>
      <c r="FT153" s="57"/>
      <c r="FU153" s="57"/>
      <c r="FV153" s="57"/>
      <c r="FW153" s="57"/>
      <c r="FX153" s="57"/>
      <c r="FY153" s="57"/>
      <c r="FZ153" s="57"/>
      <c r="GA153" s="57"/>
      <c r="GB153" s="57"/>
      <c r="GC153" s="57"/>
      <c r="GD153" s="57"/>
      <c r="GE153" s="57"/>
      <c r="GF153" s="57"/>
      <c r="GG153" s="57"/>
      <c r="GH153" s="57"/>
      <c r="GI153" s="57"/>
      <c r="GJ153" s="57"/>
      <c r="GK153" s="57"/>
      <c r="GL153" s="57"/>
      <c r="GM153" s="57"/>
      <c r="GN153" s="57"/>
      <c r="GO153" s="57"/>
      <c r="GP153" s="57"/>
      <c r="GQ153" s="57"/>
      <c r="GR153" s="57"/>
      <c r="GS153" s="57"/>
      <c r="GT153" s="57"/>
      <c r="GU153" s="57"/>
      <c r="GV153" s="57"/>
      <c r="GW153" s="57"/>
      <c r="GX153" s="57"/>
      <c r="GY153" s="57"/>
      <c r="GZ153" s="57"/>
      <c r="HA153" s="57"/>
      <c r="HB153" s="57"/>
      <c r="HC153" s="57"/>
      <c r="HD153" s="57"/>
      <c r="HE153" s="57"/>
      <c r="HF153" s="57"/>
      <c r="HG153" s="57"/>
      <c r="HH153" s="57"/>
      <c r="HI153" s="57"/>
      <c r="HJ153" s="57"/>
      <c r="HK153" s="57"/>
      <c r="HL153" s="57"/>
      <c r="HM153" s="57"/>
      <c r="HN153" s="57"/>
      <c r="HO153" s="57"/>
      <c r="HP153" s="57"/>
      <c r="HQ153" s="57"/>
      <c r="HR153" s="57"/>
      <c r="HS153" s="57"/>
      <c r="HT153" s="57"/>
      <c r="HU153" s="57"/>
      <c r="HV153" s="57"/>
      <c r="HW153" s="57"/>
      <c r="HX153" s="57"/>
      <c r="HY153" s="57"/>
      <c r="HZ153" s="57"/>
      <c r="IA153" s="57"/>
      <c r="IB153" s="57"/>
      <c r="IC153" s="57"/>
      <c r="ID153" s="57"/>
      <c r="IE153" s="57"/>
      <c r="IF153" s="57"/>
      <c r="IG153" s="57"/>
      <c r="IH153" s="57"/>
      <c r="II153" s="57"/>
      <c r="IJ153" s="57"/>
      <c r="IK153" s="57"/>
      <c r="IL153" s="57"/>
      <c r="IM153" s="57"/>
      <c r="IN153" s="57"/>
    </row>
    <row r="154" spans="3:248">
      <c r="C154" s="80"/>
      <c r="D154" s="80"/>
      <c r="E154" s="81"/>
      <c r="F154" s="81"/>
      <c r="G154" s="81"/>
      <c r="H154" s="81"/>
      <c r="I154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57"/>
      <c r="BO154" s="57"/>
      <c r="BP154" s="57"/>
      <c r="BQ154" s="57"/>
      <c r="BR154" s="57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  <c r="CD154" s="57"/>
      <c r="CE154" s="57"/>
      <c r="CF154" s="57"/>
      <c r="CG154" s="57"/>
      <c r="CH154" s="57"/>
      <c r="CI154" s="57"/>
      <c r="CJ154" s="57"/>
      <c r="CK154" s="57"/>
      <c r="CL154" s="57"/>
      <c r="CM154" s="57"/>
      <c r="CN154" s="57"/>
      <c r="CO154" s="57"/>
      <c r="CP154" s="57"/>
      <c r="CQ154" s="57"/>
      <c r="CR154" s="57"/>
      <c r="CS154" s="57"/>
      <c r="CT154" s="57"/>
      <c r="CU154" s="57"/>
      <c r="CV154" s="57"/>
      <c r="CW154" s="57"/>
      <c r="CX154" s="57"/>
      <c r="CY154" s="57"/>
      <c r="CZ154" s="57"/>
      <c r="DA154" s="57"/>
      <c r="DB154" s="57"/>
      <c r="DC154" s="57"/>
      <c r="DD154" s="57"/>
      <c r="DE154" s="57"/>
      <c r="DF154" s="57"/>
      <c r="DG154" s="57"/>
      <c r="DH154" s="57"/>
      <c r="DI154" s="57"/>
      <c r="DJ154" s="57"/>
      <c r="DK154" s="57"/>
      <c r="DL154" s="57"/>
      <c r="DM154" s="57"/>
      <c r="DN154" s="57"/>
      <c r="DO154" s="57"/>
      <c r="DP154" s="57"/>
      <c r="DQ154" s="57"/>
      <c r="DR154" s="57"/>
      <c r="DS154" s="57"/>
      <c r="DT154" s="57"/>
      <c r="DU154" s="57"/>
      <c r="DV154" s="57"/>
      <c r="DW154" s="57"/>
      <c r="DX154" s="57"/>
      <c r="DY154" s="57"/>
      <c r="DZ154" s="57"/>
      <c r="EA154" s="57"/>
      <c r="EB154" s="57"/>
      <c r="EC154" s="57"/>
      <c r="ED154" s="57"/>
      <c r="EE154" s="57"/>
      <c r="EF154" s="57"/>
      <c r="EG154" s="57"/>
      <c r="EH154" s="57"/>
      <c r="EI154" s="57"/>
      <c r="EJ154" s="57"/>
      <c r="EK154" s="57"/>
      <c r="EL154" s="57"/>
      <c r="EM154" s="57"/>
      <c r="EN154" s="57"/>
      <c r="EO154" s="57"/>
      <c r="EP154" s="57"/>
      <c r="EQ154" s="57"/>
      <c r="ER154" s="57"/>
      <c r="ES154" s="57"/>
      <c r="ET154" s="57"/>
      <c r="EU154" s="57"/>
      <c r="EV154" s="57"/>
      <c r="EW154" s="57"/>
      <c r="EX154" s="57"/>
      <c r="EY154" s="57"/>
      <c r="EZ154" s="57"/>
      <c r="FA154" s="57"/>
      <c r="FB154" s="57"/>
      <c r="FC154" s="57"/>
      <c r="FD154" s="57"/>
      <c r="FE154" s="57"/>
      <c r="FF154" s="57"/>
      <c r="FG154" s="57"/>
      <c r="FH154" s="57"/>
      <c r="FI154" s="57"/>
      <c r="FJ154" s="57"/>
      <c r="FK154" s="57"/>
      <c r="FL154" s="57"/>
      <c r="FM154" s="57"/>
      <c r="FN154" s="57"/>
      <c r="FO154" s="57"/>
      <c r="FP154" s="57"/>
      <c r="FQ154" s="57"/>
      <c r="FR154" s="57"/>
      <c r="FS154" s="57"/>
      <c r="FT154" s="57"/>
      <c r="FU154" s="57"/>
      <c r="FV154" s="57"/>
      <c r="FW154" s="57"/>
      <c r="FX154" s="57"/>
      <c r="FY154" s="57"/>
      <c r="FZ154" s="57"/>
      <c r="GA154" s="57"/>
      <c r="GB154" s="57"/>
      <c r="GC154" s="57"/>
      <c r="GD154" s="57"/>
      <c r="GE154" s="57"/>
      <c r="GF154" s="57"/>
      <c r="GG154" s="57"/>
      <c r="GH154" s="57"/>
      <c r="GI154" s="57"/>
      <c r="GJ154" s="57"/>
      <c r="GK154" s="57"/>
      <c r="GL154" s="57"/>
      <c r="GM154" s="57"/>
      <c r="GN154" s="57"/>
      <c r="GO154" s="57"/>
      <c r="GP154" s="57"/>
      <c r="GQ154" s="57"/>
      <c r="GR154" s="57"/>
      <c r="GS154" s="57"/>
      <c r="GT154" s="57"/>
      <c r="GU154" s="57"/>
      <c r="GV154" s="57"/>
      <c r="GW154" s="57"/>
      <c r="GX154" s="57"/>
      <c r="GY154" s="57"/>
      <c r="GZ154" s="57"/>
      <c r="HA154" s="57"/>
      <c r="HB154" s="57"/>
      <c r="HC154" s="57"/>
      <c r="HD154" s="57"/>
      <c r="HE154" s="57"/>
      <c r="HF154" s="57"/>
      <c r="HG154" s="57"/>
      <c r="HH154" s="57"/>
      <c r="HI154" s="57"/>
      <c r="HJ154" s="57"/>
      <c r="HK154" s="57"/>
      <c r="HL154" s="57"/>
      <c r="HM154" s="57"/>
      <c r="HN154" s="57"/>
      <c r="HO154" s="57"/>
      <c r="HP154" s="57"/>
      <c r="HQ154" s="57"/>
      <c r="HR154" s="57"/>
      <c r="HS154" s="57"/>
      <c r="HT154" s="57"/>
      <c r="HU154" s="57"/>
      <c r="HV154" s="57"/>
      <c r="HW154" s="57"/>
      <c r="HX154" s="57"/>
      <c r="HY154" s="57"/>
      <c r="HZ154" s="57"/>
      <c r="IA154" s="57"/>
      <c r="IB154" s="57"/>
      <c r="IC154" s="57"/>
      <c r="ID154" s="57"/>
      <c r="IE154" s="57"/>
      <c r="IF154" s="57"/>
      <c r="IG154" s="57"/>
      <c r="IH154" s="57"/>
      <c r="II154" s="57"/>
      <c r="IJ154" s="57"/>
      <c r="IK154" s="57"/>
      <c r="IL154" s="57"/>
      <c r="IM154" s="57"/>
      <c r="IN154" s="57"/>
    </row>
    <row r="155" spans="3:248">
      <c r="C155" s="80"/>
      <c r="D155" s="80"/>
      <c r="E155" s="81"/>
      <c r="F155" s="81"/>
      <c r="G155" s="81"/>
      <c r="H155" s="81"/>
      <c r="I155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57"/>
      <c r="BO155" s="57"/>
      <c r="BP155" s="57"/>
      <c r="BQ155" s="57"/>
      <c r="BR155" s="57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57"/>
      <c r="CK155" s="57"/>
      <c r="CL155" s="57"/>
      <c r="CM155" s="57"/>
      <c r="CN155" s="57"/>
      <c r="CO155" s="57"/>
      <c r="CP155" s="57"/>
      <c r="CQ155" s="57"/>
      <c r="CR155" s="57"/>
      <c r="CS155" s="57"/>
      <c r="CT155" s="57"/>
      <c r="CU155" s="57"/>
      <c r="CV155" s="57"/>
      <c r="CW155" s="57"/>
      <c r="CX155" s="57"/>
      <c r="CY155" s="57"/>
      <c r="CZ155" s="57"/>
      <c r="DA155" s="57"/>
      <c r="DB155" s="57"/>
      <c r="DC155" s="57"/>
      <c r="DD155" s="57"/>
      <c r="DE155" s="57"/>
      <c r="DF155" s="57"/>
      <c r="DG155" s="57"/>
      <c r="DH155" s="57"/>
      <c r="DI155" s="57"/>
      <c r="DJ155" s="57"/>
      <c r="DK155" s="57"/>
      <c r="DL155" s="57"/>
      <c r="DM155" s="57"/>
      <c r="DN155" s="57"/>
      <c r="DO155" s="57"/>
      <c r="DP155" s="57"/>
      <c r="DQ155" s="57"/>
      <c r="DR155" s="57"/>
      <c r="DS155" s="57"/>
      <c r="DT155" s="57"/>
      <c r="DU155" s="57"/>
      <c r="DV155" s="57"/>
      <c r="DW155" s="57"/>
      <c r="DX155" s="57"/>
      <c r="DY155" s="57"/>
      <c r="DZ155" s="57"/>
      <c r="EA155" s="57"/>
      <c r="EB155" s="57"/>
      <c r="EC155" s="57"/>
      <c r="ED155" s="57"/>
      <c r="EE155" s="57"/>
      <c r="EF155" s="57"/>
      <c r="EG155" s="57"/>
      <c r="EH155" s="57"/>
      <c r="EI155" s="57"/>
      <c r="EJ155" s="57"/>
      <c r="EK155" s="57"/>
      <c r="EL155" s="57"/>
      <c r="EM155" s="57"/>
      <c r="EN155" s="57"/>
      <c r="EO155" s="57"/>
      <c r="EP155" s="57"/>
      <c r="EQ155" s="57"/>
      <c r="ER155" s="57"/>
      <c r="ES155" s="57"/>
      <c r="ET155" s="57"/>
      <c r="EU155" s="57"/>
      <c r="EV155" s="57"/>
      <c r="EW155" s="57"/>
      <c r="EX155" s="57"/>
      <c r="EY155" s="57"/>
      <c r="EZ155" s="57"/>
      <c r="FA155" s="57"/>
      <c r="FB155" s="57"/>
      <c r="FC155" s="57"/>
      <c r="FD155" s="57"/>
      <c r="FE155" s="57"/>
      <c r="FF155" s="57"/>
      <c r="FG155" s="57"/>
      <c r="FH155" s="57"/>
      <c r="FI155" s="57"/>
      <c r="FJ155" s="57"/>
      <c r="FK155" s="57"/>
      <c r="FL155" s="57"/>
      <c r="FM155" s="57"/>
      <c r="FN155" s="57"/>
      <c r="FO155" s="57"/>
      <c r="FP155" s="57"/>
      <c r="FQ155" s="57"/>
      <c r="FR155" s="57"/>
      <c r="FS155" s="57"/>
      <c r="FT155" s="57"/>
      <c r="FU155" s="57"/>
      <c r="FV155" s="57"/>
      <c r="FW155" s="57"/>
      <c r="FX155" s="57"/>
      <c r="FY155" s="57"/>
      <c r="FZ155" s="57"/>
      <c r="GA155" s="57"/>
      <c r="GB155" s="57"/>
      <c r="GC155" s="57"/>
      <c r="GD155" s="57"/>
      <c r="GE155" s="57"/>
      <c r="GF155" s="57"/>
      <c r="GG155" s="57"/>
      <c r="GH155" s="57"/>
      <c r="GI155" s="57"/>
      <c r="GJ155" s="57"/>
      <c r="GK155" s="57"/>
      <c r="GL155" s="57"/>
      <c r="GM155" s="57"/>
      <c r="GN155" s="57"/>
      <c r="GO155" s="57"/>
      <c r="GP155" s="57"/>
      <c r="GQ155" s="57"/>
      <c r="GR155" s="57"/>
      <c r="GS155" s="57"/>
      <c r="GT155" s="57"/>
      <c r="GU155" s="57"/>
      <c r="GV155" s="57"/>
      <c r="GW155" s="57"/>
      <c r="GX155" s="57"/>
      <c r="GY155" s="57"/>
      <c r="GZ155" s="57"/>
      <c r="HA155" s="57"/>
      <c r="HB155" s="57"/>
      <c r="HC155" s="57"/>
      <c r="HD155" s="57"/>
      <c r="HE155" s="57"/>
      <c r="HF155" s="57"/>
      <c r="HG155" s="57"/>
      <c r="HH155" s="57"/>
      <c r="HI155" s="57"/>
      <c r="HJ155" s="57"/>
      <c r="HK155" s="57"/>
      <c r="HL155" s="57"/>
      <c r="HM155" s="57"/>
      <c r="HN155" s="57"/>
      <c r="HO155" s="57"/>
      <c r="HP155" s="57"/>
      <c r="HQ155" s="57"/>
      <c r="HR155" s="57"/>
      <c r="HS155" s="57"/>
      <c r="HT155" s="57"/>
      <c r="HU155" s="57"/>
      <c r="HV155" s="57"/>
      <c r="HW155" s="57"/>
      <c r="HX155" s="57"/>
      <c r="HY155" s="57"/>
      <c r="HZ155" s="57"/>
      <c r="IA155" s="57"/>
      <c r="IB155" s="57"/>
      <c r="IC155" s="57"/>
      <c r="ID155" s="57"/>
      <c r="IE155" s="57"/>
      <c r="IF155" s="57"/>
      <c r="IG155" s="57"/>
      <c r="IH155" s="57"/>
      <c r="II155" s="57"/>
      <c r="IJ155" s="57"/>
      <c r="IK155" s="57"/>
      <c r="IL155" s="57"/>
      <c r="IM155" s="57"/>
      <c r="IN155" s="57"/>
    </row>
    <row r="156" spans="3:248">
      <c r="C156" s="80"/>
      <c r="D156" s="80"/>
      <c r="E156" s="81"/>
      <c r="F156" s="81"/>
      <c r="G156" s="81"/>
      <c r="H156" s="81"/>
      <c r="I156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  <c r="BB156" s="57"/>
      <c r="BC156" s="57"/>
      <c r="BD156" s="57"/>
      <c r="BE156" s="57"/>
      <c r="BF156" s="57"/>
      <c r="BG156" s="57"/>
      <c r="BH156" s="57"/>
      <c r="BI156" s="57"/>
      <c r="BJ156" s="57"/>
      <c r="BK156" s="57"/>
      <c r="BL156" s="57"/>
      <c r="BM156" s="57"/>
      <c r="BN156" s="57"/>
      <c r="BO156" s="57"/>
      <c r="BP156" s="57"/>
      <c r="BQ156" s="57"/>
      <c r="BR156" s="57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  <c r="CD156" s="57"/>
      <c r="CE156" s="57"/>
      <c r="CF156" s="57"/>
      <c r="CG156" s="57"/>
      <c r="CH156" s="57"/>
      <c r="CI156" s="57"/>
      <c r="CJ156" s="57"/>
      <c r="CK156" s="57"/>
      <c r="CL156" s="57"/>
      <c r="CM156" s="57"/>
      <c r="CN156" s="57"/>
      <c r="CO156" s="57"/>
      <c r="CP156" s="57"/>
      <c r="CQ156" s="57"/>
      <c r="CR156" s="57"/>
      <c r="CS156" s="57"/>
      <c r="CT156" s="57"/>
      <c r="CU156" s="57"/>
      <c r="CV156" s="57"/>
      <c r="CW156" s="57"/>
      <c r="CX156" s="57"/>
      <c r="CY156" s="57"/>
      <c r="CZ156" s="57"/>
      <c r="DA156" s="57"/>
      <c r="DB156" s="57"/>
      <c r="DC156" s="57"/>
      <c r="DD156" s="57"/>
      <c r="DE156" s="57"/>
      <c r="DF156" s="57"/>
      <c r="DG156" s="57"/>
      <c r="DH156" s="57"/>
      <c r="DI156" s="57"/>
      <c r="DJ156" s="57"/>
      <c r="DK156" s="57"/>
      <c r="DL156" s="57"/>
      <c r="DM156" s="57"/>
      <c r="DN156" s="57"/>
      <c r="DO156" s="57"/>
      <c r="DP156" s="57"/>
      <c r="DQ156" s="57"/>
      <c r="DR156" s="57"/>
      <c r="DS156" s="57"/>
      <c r="DT156" s="57"/>
      <c r="DU156" s="57"/>
      <c r="DV156" s="57"/>
      <c r="DW156" s="57"/>
      <c r="DX156" s="57"/>
      <c r="DY156" s="57"/>
      <c r="DZ156" s="57"/>
      <c r="EA156" s="57"/>
      <c r="EB156" s="57"/>
      <c r="EC156" s="57"/>
      <c r="ED156" s="57"/>
      <c r="EE156" s="57"/>
      <c r="EF156" s="57"/>
      <c r="EG156" s="57"/>
      <c r="EH156" s="57"/>
      <c r="EI156" s="57"/>
      <c r="EJ156" s="57"/>
      <c r="EK156" s="57"/>
      <c r="EL156" s="57"/>
      <c r="EM156" s="57"/>
      <c r="EN156" s="57"/>
      <c r="EO156" s="57"/>
      <c r="EP156" s="57"/>
      <c r="EQ156" s="57"/>
      <c r="ER156" s="57"/>
      <c r="ES156" s="57"/>
      <c r="ET156" s="57"/>
      <c r="EU156" s="57"/>
      <c r="EV156" s="57"/>
      <c r="EW156" s="57"/>
      <c r="EX156" s="57"/>
      <c r="EY156" s="57"/>
      <c r="EZ156" s="57"/>
      <c r="FA156" s="57"/>
      <c r="FB156" s="57"/>
      <c r="FC156" s="57"/>
      <c r="FD156" s="57"/>
      <c r="FE156" s="57"/>
      <c r="FF156" s="57"/>
      <c r="FG156" s="57"/>
      <c r="FH156" s="57"/>
      <c r="FI156" s="57"/>
      <c r="FJ156" s="57"/>
      <c r="FK156" s="57"/>
      <c r="FL156" s="57"/>
      <c r="FM156" s="57"/>
      <c r="FN156" s="57"/>
      <c r="FO156" s="57"/>
      <c r="FP156" s="57"/>
      <c r="FQ156" s="57"/>
      <c r="FR156" s="57"/>
      <c r="FS156" s="57"/>
      <c r="FT156" s="57"/>
      <c r="FU156" s="57"/>
      <c r="FV156" s="57"/>
      <c r="FW156" s="57"/>
      <c r="FX156" s="57"/>
      <c r="FY156" s="57"/>
      <c r="FZ156" s="57"/>
      <c r="GA156" s="57"/>
      <c r="GB156" s="57"/>
      <c r="GC156" s="57"/>
      <c r="GD156" s="57"/>
      <c r="GE156" s="57"/>
      <c r="GF156" s="57"/>
      <c r="GG156" s="57"/>
      <c r="GH156" s="57"/>
      <c r="GI156" s="57"/>
      <c r="GJ156" s="57"/>
      <c r="GK156" s="57"/>
      <c r="GL156" s="57"/>
      <c r="GM156" s="57"/>
      <c r="GN156" s="57"/>
      <c r="GO156" s="57"/>
      <c r="GP156" s="57"/>
      <c r="GQ156" s="57"/>
      <c r="GR156" s="57"/>
      <c r="GS156" s="57"/>
      <c r="GT156" s="57"/>
      <c r="GU156" s="57"/>
      <c r="GV156" s="57"/>
      <c r="GW156" s="57"/>
      <c r="GX156" s="57"/>
      <c r="GY156" s="57"/>
      <c r="GZ156" s="57"/>
      <c r="HA156" s="57"/>
      <c r="HB156" s="57"/>
      <c r="HC156" s="57"/>
      <c r="HD156" s="57"/>
      <c r="HE156" s="57"/>
      <c r="HF156" s="57"/>
      <c r="HG156" s="57"/>
      <c r="HH156" s="57"/>
      <c r="HI156" s="57"/>
      <c r="HJ156" s="57"/>
      <c r="HK156" s="57"/>
      <c r="HL156" s="57"/>
      <c r="HM156" s="57"/>
      <c r="HN156" s="57"/>
      <c r="HO156" s="57"/>
      <c r="HP156" s="57"/>
      <c r="HQ156" s="57"/>
      <c r="HR156" s="57"/>
      <c r="HS156" s="57"/>
      <c r="HT156" s="57"/>
      <c r="HU156" s="57"/>
      <c r="HV156" s="57"/>
      <c r="HW156" s="57"/>
      <c r="HX156" s="57"/>
      <c r="HY156" s="57"/>
      <c r="HZ156" s="57"/>
      <c r="IA156" s="57"/>
      <c r="IB156" s="57"/>
      <c r="IC156" s="57"/>
      <c r="ID156" s="57"/>
      <c r="IE156" s="57"/>
      <c r="IF156" s="57"/>
      <c r="IG156" s="57"/>
      <c r="IH156" s="57"/>
      <c r="II156" s="57"/>
      <c r="IJ156" s="57"/>
      <c r="IK156" s="57"/>
      <c r="IL156" s="57"/>
      <c r="IM156" s="57"/>
      <c r="IN156" s="57"/>
    </row>
    <row r="157" spans="3:248">
      <c r="C157" s="80"/>
      <c r="D157" s="80"/>
      <c r="E157" s="81"/>
      <c r="F157" s="81"/>
      <c r="G157" s="81"/>
      <c r="H157" s="81"/>
      <c r="I1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  <c r="BD157" s="57"/>
      <c r="BE157" s="57"/>
      <c r="BF157" s="57"/>
      <c r="BG157" s="57"/>
      <c r="BH157" s="57"/>
      <c r="BI157" s="57"/>
      <c r="BJ157" s="57"/>
      <c r="BK157" s="57"/>
      <c r="BL157" s="57"/>
      <c r="BM157" s="57"/>
      <c r="BN157" s="57"/>
      <c r="BO157" s="57"/>
      <c r="BP157" s="57"/>
      <c r="BQ157" s="57"/>
      <c r="BR157" s="57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  <c r="CD157" s="57"/>
      <c r="CE157" s="57"/>
      <c r="CF157" s="57"/>
      <c r="CG157" s="57"/>
      <c r="CH157" s="57"/>
      <c r="CI157" s="57"/>
      <c r="CJ157" s="57"/>
      <c r="CK157" s="57"/>
      <c r="CL157" s="57"/>
      <c r="CM157" s="57"/>
      <c r="CN157" s="57"/>
      <c r="CO157" s="57"/>
      <c r="CP157" s="57"/>
      <c r="CQ157" s="57"/>
      <c r="CR157" s="57"/>
      <c r="CS157" s="57"/>
      <c r="CT157" s="57"/>
      <c r="CU157" s="57"/>
      <c r="CV157" s="57"/>
      <c r="CW157" s="57"/>
      <c r="CX157" s="57"/>
      <c r="CY157" s="57"/>
      <c r="CZ157" s="57"/>
      <c r="DA157" s="57"/>
      <c r="DB157" s="57"/>
      <c r="DC157" s="57"/>
      <c r="DD157" s="57"/>
      <c r="DE157" s="57"/>
      <c r="DF157" s="57"/>
      <c r="DG157" s="57"/>
      <c r="DH157" s="57"/>
      <c r="DI157" s="57"/>
      <c r="DJ157" s="57"/>
      <c r="DK157" s="57"/>
      <c r="DL157" s="57"/>
      <c r="DM157" s="57"/>
      <c r="DN157" s="57"/>
      <c r="DO157" s="57"/>
      <c r="DP157" s="57"/>
      <c r="DQ157" s="57"/>
      <c r="DR157" s="57"/>
      <c r="DS157" s="57"/>
      <c r="DT157" s="57"/>
      <c r="DU157" s="57"/>
      <c r="DV157" s="57"/>
      <c r="DW157" s="57"/>
      <c r="DX157" s="57"/>
      <c r="DY157" s="57"/>
      <c r="DZ157" s="57"/>
      <c r="EA157" s="57"/>
      <c r="EB157" s="57"/>
      <c r="EC157" s="57"/>
      <c r="ED157" s="57"/>
      <c r="EE157" s="57"/>
      <c r="EF157" s="57"/>
      <c r="EG157" s="57"/>
      <c r="EH157" s="57"/>
      <c r="EI157" s="57"/>
      <c r="EJ157" s="57"/>
      <c r="EK157" s="57"/>
      <c r="EL157" s="57"/>
      <c r="EM157" s="57"/>
      <c r="EN157" s="57"/>
      <c r="EO157" s="57"/>
      <c r="EP157" s="57"/>
      <c r="EQ157" s="57"/>
      <c r="ER157" s="57"/>
      <c r="ES157" s="57"/>
      <c r="ET157" s="57"/>
      <c r="EU157" s="57"/>
      <c r="EV157" s="57"/>
      <c r="EW157" s="57"/>
      <c r="EX157" s="57"/>
      <c r="EY157" s="57"/>
      <c r="EZ157" s="57"/>
      <c r="FA157" s="57"/>
      <c r="FB157" s="57"/>
      <c r="FC157" s="57"/>
      <c r="FD157" s="57"/>
      <c r="FE157" s="57"/>
      <c r="FF157" s="57"/>
      <c r="FG157" s="57"/>
      <c r="FH157" s="57"/>
      <c r="FI157" s="57"/>
      <c r="FJ157" s="57"/>
      <c r="FK157" s="57"/>
      <c r="FL157" s="57"/>
      <c r="FM157" s="57"/>
      <c r="FN157" s="57"/>
      <c r="FO157" s="57"/>
      <c r="FP157" s="57"/>
      <c r="FQ157" s="57"/>
      <c r="FR157" s="57"/>
      <c r="FS157" s="57"/>
      <c r="FT157" s="57"/>
      <c r="FU157" s="57"/>
      <c r="FV157" s="57"/>
      <c r="FW157" s="57"/>
      <c r="FX157" s="57"/>
      <c r="FY157" s="57"/>
      <c r="FZ157" s="57"/>
      <c r="GA157" s="57"/>
      <c r="GB157" s="57"/>
      <c r="GC157" s="57"/>
      <c r="GD157" s="57"/>
      <c r="GE157" s="57"/>
      <c r="GF157" s="57"/>
      <c r="GG157" s="57"/>
      <c r="GH157" s="57"/>
      <c r="GI157" s="57"/>
      <c r="GJ157" s="57"/>
      <c r="GK157" s="57"/>
      <c r="GL157" s="57"/>
      <c r="GM157" s="57"/>
      <c r="GN157" s="57"/>
      <c r="GO157" s="57"/>
      <c r="GP157" s="57"/>
      <c r="GQ157" s="57"/>
      <c r="GR157" s="57"/>
      <c r="GS157" s="57"/>
      <c r="GT157" s="57"/>
      <c r="GU157" s="57"/>
      <c r="GV157" s="57"/>
      <c r="GW157" s="57"/>
      <c r="GX157" s="57"/>
      <c r="GY157" s="57"/>
      <c r="GZ157" s="57"/>
      <c r="HA157" s="57"/>
      <c r="HB157" s="57"/>
      <c r="HC157" s="57"/>
      <c r="HD157" s="57"/>
      <c r="HE157" s="57"/>
      <c r="HF157" s="57"/>
      <c r="HG157" s="57"/>
      <c r="HH157" s="57"/>
      <c r="HI157" s="57"/>
      <c r="HJ157" s="57"/>
      <c r="HK157" s="57"/>
      <c r="HL157" s="57"/>
      <c r="HM157" s="57"/>
      <c r="HN157" s="57"/>
      <c r="HO157" s="57"/>
      <c r="HP157" s="57"/>
      <c r="HQ157" s="57"/>
      <c r="HR157" s="57"/>
      <c r="HS157" s="57"/>
      <c r="HT157" s="57"/>
      <c r="HU157" s="57"/>
      <c r="HV157" s="57"/>
      <c r="HW157" s="57"/>
      <c r="HX157" s="57"/>
      <c r="HY157" s="57"/>
      <c r="HZ157" s="57"/>
      <c r="IA157" s="57"/>
      <c r="IB157" s="57"/>
      <c r="IC157" s="57"/>
      <c r="ID157" s="57"/>
      <c r="IE157" s="57"/>
      <c r="IF157" s="57"/>
      <c r="IG157" s="57"/>
      <c r="IH157" s="57"/>
      <c r="II157" s="57"/>
      <c r="IJ157" s="57"/>
      <c r="IK157" s="57"/>
      <c r="IL157" s="57"/>
      <c r="IM157" s="57"/>
      <c r="IN157" s="57"/>
    </row>
    <row r="158" spans="3:248">
      <c r="C158" s="80"/>
      <c r="D158" s="80"/>
      <c r="E158" s="81"/>
      <c r="F158" s="81"/>
      <c r="G158" s="81"/>
      <c r="H158" s="81"/>
      <c r="I158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7"/>
      <c r="BC158" s="57"/>
      <c r="BD158" s="57"/>
      <c r="BE158" s="57"/>
      <c r="BF158" s="57"/>
      <c r="BG158" s="57"/>
      <c r="BH158" s="57"/>
      <c r="BI158" s="57"/>
      <c r="BJ158" s="57"/>
      <c r="BK158" s="57"/>
      <c r="BL158" s="57"/>
      <c r="BM158" s="57"/>
      <c r="BN158" s="57"/>
      <c r="BO158" s="57"/>
      <c r="BP158" s="57"/>
      <c r="BQ158" s="57"/>
      <c r="BR158" s="57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  <c r="CD158" s="57"/>
      <c r="CE158" s="57"/>
      <c r="CF158" s="57"/>
      <c r="CG158" s="57"/>
      <c r="CH158" s="57"/>
      <c r="CI158" s="57"/>
      <c r="CJ158" s="57"/>
      <c r="CK158" s="57"/>
      <c r="CL158" s="57"/>
      <c r="CM158" s="57"/>
      <c r="CN158" s="57"/>
      <c r="CO158" s="57"/>
      <c r="CP158" s="57"/>
      <c r="CQ158" s="57"/>
      <c r="CR158" s="57"/>
      <c r="CS158" s="57"/>
      <c r="CT158" s="57"/>
      <c r="CU158" s="57"/>
      <c r="CV158" s="57"/>
      <c r="CW158" s="57"/>
      <c r="CX158" s="57"/>
      <c r="CY158" s="57"/>
      <c r="CZ158" s="57"/>
      <c r="DA158" s="57"/>
      <c r="DB158" s="57"/>
      <c r="DC158" s="57"/>
      <c r="DD158" s="57"/>
      <c r="DE158" s="57"/>
      <c r="DF158" s="57"/>
      <c r="DG158" s="57"/>
      <c r="DH158" s="57"/>
      <c r="DI158" s="57"/>
      <c r="DJ158" s="57"/>
      <c r="DK158" s="57"/>
      <c r="DL158" s="57"/>
      <c r="DM158" s="57"/>
      <c r="DN158" s="57"/>
      <c r="DO158" s="57"/>
      <c r="DP158" s="57"/>
      <c r="DQ158" s="57"/>
      <c r="DR158" s="57"/>
      <c r="DS158" s="57"/>
      <c r="DT158" s="57"/>
      <c r="DU158" s="57"/>
      <c r="DV158" s="57"/>
      <c r="DW158" s="57"/>
      <c r="DX158" s="57"/>
      <c r="DY158" s="57"/>
      <c r="DZ158" s="57"/>
      <c r="EA158" s="57"/>
      <c r="EB158" s="57"/>
      <c r="EC158" s="57"/>
      <c r="ED158" s="57"/>
      <c r="EE158" s="57"/>
      <c r="EF158" s="57"/>
      <c r="EG158" s="57"/>
      <c r="EH158" s="57"/>
      <c r="EI158" s="57"/>
      <c r="EJ158" s="57"/>
      <c r="EK158" s="57"/>
      <c r="EL158" s="57"/>
      <c r="EM158" s="57"/>
      <c r="EN158" s="57"/>
      <c r="EO158" s="57"/>
      <c r="EP158" s="57"/>
      <c r="EQ158" s="57"/>
      <c r="ER158" s="57"/>
      <c r="ES158" s="57"/>
      <c r="ET158" s="57"/>
      <c r="EU158" s="57"/>
      <c r="EV158" s="57"/>
      <c r="EW158" s="57"/>
      <c r="EX158" s="57"/>
      <c r="EY158" s="57"/>
      <c r="EZ158" s="57"/>
      <c r="FA158" s="57"/>
      <c r="FB158" s="57"/>
      <c r="FC158" s="57"/>
      <c r="FD158" s="57"/>
      <c r="FE158" s="57"/>
      <c r="FF158" s="57"/>
      <c r="FG158" s="57"/>
      <c r="FH158" s="57"/>
      <c r="FI158" s="57"/>
      <c r="FJ158" s="57"/>
      <c r="FK158" s="57"/>
      <c r="FL158" s="57"/>
      <c r="FM158" s="57"/>
      <c r="FN158" s="57"/>
      <c r="FO158" s="57"/>
      <c r="FP158" s="57"/>
      <c r="FQ158" s="57"/>
      <c r="FR158" s="57"/>
      <c r="FS158" s="57"/>
      <c r="FT158" s="57"/>
      <c r="FU158" s="57"/>
      <c r="FV158" s="57"/>
      <c r="FW158" s="57"/>
      <c r="FX158" s="57"/>
      <c r="FY158" s="57"/>
      <c r="FZ158" s="57"/>
      <c r="GA158" s="57"/>
      <c r="GB158" s="57"/>
      <c r="GC158" s="57"/>
      <c r="GD158" s="57"/>
      <c r="GE158" s="57"/>
      <c r="GF158" s="57"/>
      <c r="GG158" s="57"/>
      <c r="GH158" s="57"/>
      <c r="GI158" s="57"/>
      <c r="GJ158" s="57"/>
      <c r="GK158" s="57"/>
      <c r="GL158" s="57"/>
      <c r="GM158" s="57"/>
      <c r="GN158" s="57"/>
      <c r="GO158" s="57"/>
      <c r="GP158" s="57"/>
      <c r="GQ158" s="57"/>
      <c r="GR158" s="57"/>
      <c r="GS158" s="57"/>
      <c r="GT158" s="57"/>
      <c r="GU158" s="57"/>
      <c r="GV158" s="57"/>
      <c r="GW158" s="57"/>
      <c r="GX158" s="57"/>
      <c r="GY158" s="57"/>
      <c r="GZ158" s="57"/>
      <c r="HA158" s="57"/>
      <c r="HB158" s="57"/>
      <c r="HC158" s="57"/>
      <c r="HD158" s="57"/>
      <c r="HE158" s="57"/>
      <c r="HF158" s="57"/>
      <c r="HG158" s="57"/>
      <c r="HH158" s="57"/>
      <c r="HI158" s="57"/>
      <c r="HJ158" s="57"/>
      <c r="HK158" s="57"/>
      <c r="HL158" s="57"/>
      <c r="HM158" s="57"/>
      <c r="HN158" s="57"/>
      <c r="HO158" s="57"/>
      <c r="HP158" s="57"/>
      <c r="HQ158" s="57"/>
      <c r="HR158" s="57"/>
      <c r="HS158" s="57"/>
      <c r="HT158" s="57"/>
      <c r="HU158" s="57"/>
      <c r="HV158" s="57"/>
      <c r="HW158" s="57"/>
      <c r="HX158" s="57"/>
      <c r="HY158" s="57"/>
      <c r="HZ158" s="57"/>
      <c r="IA158" s="57"/>
      <c r="IB158" s="57"/>
      <c r="IC158" s="57"/>
      <c r="ID158" s="57"/>
      <c r="IE158" s="57"/>
      <c r="IF158" s="57"/>
      <c r="IG158" s="57"/>
      <c r="IH158" s="57"/>
      <c r="II158" s="57"/>
      <c r="IJ158" s="57"/>
      <c r="IK158" s="57"/>
      <c r="IL158" s="57"/>
      <c r="IM158" s="57"/>
      <c r="IN158" s="57"/>
    </row>
    <row r="159" spans="3:248">
      <c r="C159" s="80"/>
      <c r="D159" s="80"/>
      <c r="E159" s="81"/>
      <c r="F159" s="81"/>
      <c r="G159" s="81"/>
      <c r="H159" s="81"/>
      <c r="I159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/>
      <c r="BD159" s="57"/>
      <c r="BE159" s="57"/>
      <c r="BF159" s="57"/>
      <c r="BG159" s="57"/>
      <c r="BH159" s="57"/>
      <c r="BI159" s="57"/>
      <c r="BJ159" s="57"/>
      <c r="BK159" s="57"/>
      <c r="BL159" s="57"/>
      <c r="BM159" s="57"/>
      <c r="BN159" s="57"/>
      <c r="BO159" s="57"/>
      <c r="BP159" s="57"/>
      <c r="BQ159" s="57"/>
      <c r="BR159" s="57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  <c r="CD159" s="57"/>
      <c r="CE159" s="57"/>
      <c r="CF159" s="57"/>
      <c r="CG159" s="57"/>
      <c r="CH159" s="57"/>
      <c r="CI159" s="57"/>
      <c r="CJ159" s="57"/>
      <c r="CK159" s="57"/>
      <c r="CL159" s="57"/>
      <c r="CM159" s="57"/>
      <c r="CN159" s="57"/>
      <c r="CO159" s="57"/>
      <c r="CP159" s="57"/>
      <c r="CQ159" s="57"/>
      <c r="CR159" s="57"/>
      <c r="CS159" s="57"/>
      <c r="CT159" s="57"/>
      <c r="CU159" s="57"/>
      <c r="CV159" s="57"/>
      <c r="CW159" s="57"/>
      <c r="CX159" s="57"/>
      <c r="CY159" s="57"/>
      <c r="CZ159" s="57"/>
      <c r="DA159" s="57"/>
      <c r="DB159" s="57"/>
      <c r="DC159" s="57"/>
      <c r="DD159" s="57"/>
      <c r="DE159" s="57"/>
      <c r="DF159" s="57"/>
      <c r="DG159" s="57"/>
      <c r="DH159" s="57"/>
      <c r="DI159" s="57"/>
      <c r="DJ159" s="57"/>
      <c r="DK159" s="57"/>
      <c r="DL159" s="57"/>
      <c r="DM159" s="57"/>
      <c r="DN159" s="57"/>
      <c r="DO159" s="57"/>
      <c r="DP159" s="57"/>
      <c r="DQ159" s="57"/>
      <c r="DR159" s="57"/>
      <c r="DS159" s="57"/>
      <c r="DT159" s="57"/>
      <c r="DU159" s="57"/>
      <c r="DV159" s="57"/>
      <c r="DW159" s="57"/>
      <c r="DX159" s="57"/>
      <c r="DY159" s="57"/>
      <c r="DZ159" s="57"/>
      <c r="EA159" s="57"/>
      <c r="EB159" s="57"/>
      <c r="EC159" s="57"/>
      <c r="ED159" s="57"/>
      <c r="EE159" s="57"/>
      <c r="EF159" s="57"/>
      <c r="EG159" s="57"/>
      <c r="EH159" s="57"/>
      <c r="EI159" s="57"/>
      <c r="EJ159" s="57"/>
      <c r="EK159" s="57"/>
      <c r="EL159" s="57"/>
      <c r="EM159" s="57"/>
      <c r="EN159" s="57"/>
      <c r="EO159" s="57"/>
      <c r="EP159" s="57"/>
      <c r="EQ159" s="57"/>
      <c r="ER159" s="57"/>
      <c r="ES159" s="57"/>
      <c r="ET159" s="57"/>
      <c r="EU159" s="57"/>
      <c r="EV159" s="57"/>
      <c r="EW159" s="57"/>
      <c r="EX159" s="57"/>
      <c r="EY159" s="57"/>
      <c r="EZ159" s="57"/>
      <c r="FA159" s="57"/>
      <c r="FB159" s="57"/>
      <c r="FC159" s="57"/>
      <c r="FD159" s="57"/>
      <c r="FE159" s="57"/>
      <c r="FF159" s="57"/>
      <c r="FG159" s="57"/>
      <c r="FH159" s="57"/>
      <c r="FI159" s="57"/>
      <c r="FJ159" s="57"/>
      <c r="FK159" s="57"/>
      <c r="FL159" s="57"/>
      <c r="FM159" s="57"/>
      <c r="FN159" s="57"/>
      <c r="FO159" s="57"/>
      <c r="FP159" s="57"/>
      <c r="FQ159" s="57"/>
      <c r="FR159" s="57"/>
      <c r="FS159" s="57"/>
      <c r="FT159" s="57"/>
      <c r="FU159" s="57"/>
      <c r="FV159" s="57"/>
      <c r="FW159" s="57"/>
      <c r="FX159" s="57"/>
      <c r="FY159" s="57"/>
      <c r="FZ159" s="57"/>
      <c r="GA159" s="57"/>
      <c r="GB159" s="57"/>
      <c r="GC159" s="57"/>
      <c r="GD159" s="57"/>
      <c r="GE159" s="57"/>
      <c r="GF159" s="57"/>
      <c r="GG159" s="57"/>
      <c r="GH159" s="57"/>
      <c r="GI159" s="57"/>
      <c r="GJ159" s="57"/>
      <c r="GK159" s="57"/>
      <c r="GL159" s="57"/>
      <c r="GM159" s="57"/>
      <c r="GN159" s="57"/>
      <c r="GO159" s="57"/>
      <c r="GP159" s="57"/>
      <c r="GQ159" s="57"/>
      <c r="GR159" s="57"/>
      <c r="GS159" s="57"/>
      <c r="GT159" s="57"/>
      <c r="GU159" s="57"/>
      <c r="GV159" s="57"/>
      <c r="GW159" s="57"/>
      <c r="GX159" s="57"/>
      <c r="GY159" s="57"/>
      <c r="GZ159" s="57"/>
      <c r="HA159" s="57"/>
      <c r="HB159" s="57"/>
      <c r="HC159" s="57"/>
      <c r="HD159" s="57"/>
      <c r="HE159" s="57"/>
      <c r="HF159" s="57"/>
      <c r="HG159" s="57"/>
      <c r="HH159" s="57"/>
      <c r="HI159" s="57"/>
      <c r="HJ159" s="57"/>
      <c r="HK159" s="57"/>
      <c r="HL159" s="57"/>
      <c r="HM159" s="57"/>
      <c r="HN159" s="57"/>
      <c r="HO159" s="57"/>
      <c r="HP159" s="57"/>
      <c r="HQ159" s="57"/>
      <c r="HR159" s="57"/>
      <c r="HS159" s="57"/>
      <c r="HT159" s="57"/>
      <c r="HU159" s="57"/>
      <c r="HV159" s="57"/>
      <c r="HW159" s="57"/>
      <c r="HX159" s="57"/>
      <c r="HY159" s="57"/>
      <c r="HZ159" s="57"/>
      <c r="IA159" s="57"/>
      <c r="IB159" s="57"/>
      <c r="IC159" s="57"/>
      <c r="ID159" s="57"/>
      <c r="IE159" s="57"/>
      <c r="IF159" s="57"/>
      <c r="IG159" s="57"/>
      <c r="IH159" s="57"/>
      <c r="II159" s="57"/>
      <c r="IJ159" s="57"/>
      <c r="IK159" s="57"/>
      <c r="IL159" s="57"/>
      <c r="IM159" s="57"/>
      <c r="IN159" s="57"/>
    </row>
    <row r="160" spans="3:248">
      <c r="C160" s="80"/>
      <c r="D160" s="80"/>
      <c r="E160" s="81"/>
      <c r="F160" s="81"/>
      <c r="G160" s="81"/>
      <c r="H160" s="81"/>
      <c r="I160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  <c r="BB160" s="57"/>
      <c r="BC160" s="57"/>
      <c r="BD160" s="57"/>
      <c r="BE160" s="57"/>
      <c r="BF160" s="57"/>
      <c r="BG160" s="57"/>
      <c r="BH160" s="57"/>
      <c r="BI160" s="57"/>
      <c r="BJ160" s="57"/>
      <c r="BK160" s="57"/>
      <c r="BL160" s="57"/>
      <c r="BM160" s="57"/>
      <c r="BN160" s="57"/>
      <c r="BO160" s="57"/>
      <c r="BP160" s="57"/>
      <c r="BQ160" s="57"/>
      <c r="BR160" s="57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  <c r="CD160" s="57"/>
      <c r="CE160" s="57"/>
      <c r="CF160" s="57"/>
      <c r="CG160" s="57"/>
      <c r="CH160" s="57"/>
      <c r="CI160" s="57"/>
      <c r="CJ160" s="57"/>
      <c r="CK160" s="57"/>
      <c r="CL160" s="57"/>
      <c r="CM160" s="57"/>
      <c r="CN160" s="57"/>
      <c r="CO160" s="57"/>
      <c r="CP160" s="57"/>
      <c r="CQ160" s="57"/>
      <c r="CR160" s="57"/>
      <c r="CS160" s="57"/>
      <c r="CT160" s="57"/>
      <c r="CU160" s="57"/>
      <c r="CV160" s="57"/>
      <c r="CW160" s="57"/>
      <c r="CX160" s="57"/>
      <c r="CY160" s="57"/>
      <c r="CZ160" s="57"/>
      <c r="DA160" s="57"/>
      <c r="DB160" s="57"/>
      <c r="DC160" s="57"/>
      <c r="DD160" s="57"/>
      <c r="DE160" s="57"/>
      <c r="DF160" s="57"/>
      <c r="DG160" s="57"/>
      <c r="DH160" s="57"/>
      <c r="DI160" s="57"/>
      <c r="DJ160" s="57"/>
      <c r="DK160" s="57"/>
      <c r="DL160" s="57"/>
      <c r="DM160" s="57"/>
      <c r="DN160" s="57"/>
      <c r="DO160" s="57"/>
      <c r="DP160" s="57"/>
      <c r="DQ160" s="57"/>
      <c r="DR160" s="57"/>
      <c r="DS160" s="57"/>
      <c r="DT160" s="57"/>
      <c r="DU160" s="57"/>
      <c r="DV160" s="57"/>
      <c r="DW160" s="57"/>
      <c r="DX160" s="57"/>
      <c r="DY160" s="57"/>
      <c r="DZ160" s="57"/>
      <c r="EA160" s="57"/>
      <c r="EB160" s="57"/>
      <c r="EC160" s="57"/>
      <c r="ED160" s="57"/>
      <c r="EE160" s="57"/>
      <c r="EF160" s="57"/>
      <c r="EG160" s="57"/>
      <c r="EH160" s="57"/>
      <c r="EI160" s="57"/>
      <c r="EJ160" s="57"/>
      <c r="EK160" s="57"/>
      <c r="EL160" s="57"/>
      <c r="EM160" s="57"/>
      <c r="EN160" s="57"/>
      <c r="EO160" s="57"/>
      <c r="EP160" s="57"/>
      <c r="EQ160" s="57"/>
      <c r="ER160" s="57"/>
      <c r="ES160" s="57"/>
      <c r="ET160" s="57"/>
      <c r="EU160" s="57"/>
      <c r="EV160" s="57"/>
      <c r="EW160" s="57"/>
      <c r="EX160" s="57"/>
      <c r="EY160" s="57"/>
      <c r="EZ160" s="57"/>
      <c r="FA160" s="57"/>
      <c r="FB160" s="57"/>
      <c r="FC160" s="57"/>
      <c r="FD160" s="57"/>
      <c r="FE160" s="57"/>
      <c r="FF160" s="57"/>
      <c r="FG160" s="57"/>
      <c r="FH160" s="57"/>
      <c r="FI160" s="57"/>
      <c r="FJ160" s="57"/>
      <c r="FK160" s="57"/>
      <c r="FL160" s="57"/>
      <c r="FM160" s="57"/>
      <c r="FN160" s="57"/>
      <c r="FO160" s="57"/>
      <c r="FP160" s="57"/>
      <c r="FQ160" s="57"/>
      <c r="FR160" s="57"/>
      <c r="FS160" s="57"/>
      <c r="FT160" s="57"/>
      <c r="FU160" s="57"/>
      <c r="FV160" s="57"/>
      <c r="FW160" s="57"/>
      <c r="FX160" s="57"/>
      <c r="FY160" s="57"/>
      <c r="FZ160" s="57"/>
      <c r="GA160" s="57"/>
      <c r="GB160" s="57"/>
      <c r="GC160" s="57"/>
      <c r="GD160" s="57"/>
      <c r="GE160" s="57"/>
      <c r="GF160" s="57"/>
      <c r="GG160" s="57"/>
      <c r="GH160" s="57"/>
      <c r="GI160" s="57"/>
      <c r="GJ160" s="57"/>
      <c r="GK160" s="57"/>
      <c r="GL160" s="57"/>
      <c r="GM160" s="57"/>
      <c r="GN160" s="57"/>
      <c r="GO160" s="57"/>
      <c r="GP160" s="57"/>
      <c r="GQ160" s="57"/>
      <c r="GR160" s="57"/>
      <c r="GS160" s="57"/>
      <c r="GT160" s="57"/>
      <c r="GU160" s="57"/>
      <c r="GV160" s="57"/>
      <c r="GW160" s="57"/>
      <c r="GX160" s="57"/>
      <c r="GY160" s="57"/>
      <c r="GZ160" s="57"/>
      <c r="HA160" s="57"/>
      <c r="HB160" s="57"/>
      <c r="HC160" s="57"/>
      <c r="HD160" s="57"/>
      <c r="HE160" s="57"/>
      <c r="HF160" s="57"/>
      <c r="HG160" s="57"/>
      <c r="HH160" s="57"/>
      <c r="HI160" s="57"/>
      <c r="HJ160" s="57"/>
      <c r="HK160" s="57"/>
      <c r="HL160" s="57"/>
      <c r="HM160" s="57"/>
      <c r="HN160" s="57"/>
      <c r="HO160" s="57"/>
      <c r="HP160" s="57"/>
      <c r="HQ160" s="57"/>
      <c r="HR160" s="57"/>
      <c r="HS160" s="57"/>
      <c r="HT160" s="57"/>
      <c r="HU160" s="57"/>
      <c r="HV160" s="57"/>
      <c r="HW160" s="57"/>
      <c r="HX160" s="57"/>
      <c r="HY160" s="57"/>
      <c r="HZ160" s="57"/>
      <c r="IA160" s="57"/>
      <c r="IB160" s="57"/>
      <c r="IC160" s="57"/>
      <c r="ID160" s="57"/>
      <c r="IE160" s="57"/>
      <c r="IF160" s="57"/>
      <c r="IG160" s="57"/>
      <c r="IH160" s="57"/>
      <c r="II160" s="57"/>
      <c r="IJ160" s="57"/>
      <c r="IK160" s="57"/>
      <c r="IL160" s="57"/>
      <c r="IM160" s="57"/>
      <c r="IN160" s="57"/>
    </row>
    <row r="161" spans="3:248">
      <c r="C161" s="80"/>
      <c r="D161" s="80"/>
      <c r="E161" s="81"/>
      <c r="F161" s="81"/>
      <c r="G161" s="81"/>
      <c r="H161" s="81"/>
      <c r="I161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7"/>
      <c r="BK161" s="57"/>
      <c r="BL161" s="57"/>
      <c r="BM161" s="57"/>
      <c r="BN161" s="57"/>
      <c r="BO161" s="57"/>
      <c r="BP161" s="57"/>
      <c r="BQ161" s="57"/>
      <c r="BR161" s="57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  <c r="CD161" s="57"/>
      <c r="CE161" s="57"/>
      <c r="CF161" s="57"/>
      <c r="CG161" s="57"/>
      <c r="CH161" s="57"/>
      <c r="CI161" s="57"/>
      <c r="CJ161" s="57"/>
      <c r="CK161" s="57"/>
      <c r="CL161" s="57"/>
      <c r="CM161" s="57"/>
      <c r="CN161" s="57"/>
      <c r="CO161" s="57"/>
      <c r="CP161" s="57"/>
      <c r="CQ161" s="57"/>
      <c r="CR161" s="57"/>
      <c r="CS161" s="57"/>
      <c r="CT161" s="57"/>
      <c r="CU161" s="57"/>
      <c r="CV161" s="57"/>
      <c r="CW161" s="57"/>
      <c r="CX161" s="57"/>
      <c r="CY161" s="57"/>
      <c r="CZ161" s="57"/>
      <c r="DA161" s="57"/>
      <c r="DB161" s="57"/>
      <c r="DC161" s="57"/>
      <c r="DD161" s="57"/>
      <c r="DE161" s="57"/>
      <c r="DF161" s="57"/>
      <c r="DG161" s="57"/>
      <c r="DH161" s="57"/>
      <c r="DI161" s="57"/>
      <c r="DJ161" s="57"/>
      <c r="DK161" s="57"/>
      <c r="DL161" s="57"/>
      <c r="DM161" s="57"/>
      <c r="DN161" s="57"/>
      <c r="DO161" s="57"/>
      <c r="DP161" s="57"/>
      <c r="DQ161" s="57"/>
      <c r="DR161" s="57"/>
      <c r="DS161" s="57"/>
      <c r="DT161" s="57"/>
      <c r="DU161" s="57"/>
      <c r="DV161" s="57"/>
      <c r="DW161" s="57"/>
      <c r="DX161" s="57"/>
      <c r="DY161" s="57"/>
      <c r="DZ161" s="57"/>
      <c r="EA161" s="57"/>
      <c r="EB161" s="57"/>
      <c r="EC161" s="57"/>
      <c r="ED161" s="57"/>
      <c r="EE161" s="57"/>
      <c r="EF161" s="57"/>
      <c r="EG161" s="57"/>
      <c r="EH161" s="57"/>
      <c r="EI161" s="57"/>
      <c r="EJ161" s="57"/>
      <c r="EK161" s="57"/>
      <c r="EL161" s="57"/>
      <c r="EM161" s="57"/>
      <c r="EN161" s="57"/>
      <c r="EO161" s="57"/>
      <c r="EP161" s="57"/>
      <c r="EQ161" s="57"/>
      <c r="ER161" s="57"/>
      <c r="ES161" s="57"/>
      <c r="ET161" s="57"/>
      <c r="EU161" s="57"/>
      <c r="EV161" s="57"/>
      <c r="EW161" s="57"/>
      <c r="EX161" s="57"/>
      <c r="EY161" s="57"/>
      <c r="EZ161" s="57"/>
      <c r="FA161" s="57"/>
      <c r="FB161" s="57"/>
      <c r="FC161" s="57"/>
      <c r="FD161" s="57"/>
      <c r="FE161" s="57"/>
      <c r="FF161" s="57"/>
      <c r="FG161" s="57"/>
      <c r="FH161" s="57"/>
      <c r="FI161" s="57"/>
      <c r="FJ161" s="57"/>
      <c r="FK161" s="57"/>
      <c r="FL161" s="57"/>
      <c r="FM161" s="57"/>
      <c r="FN161" s="57"/>
      <c r="FO161" s="57"/>
      <c r="FP161" s="57"/>
      <c r="FQ161" s="57"/>
      <c r="FR161" s="57"/>
      <c r="FS161" s="57"/>
      <c r="FT161" s="57"/>
      <c r="FU161" s="57"/>
      <c r="FV161" s="57"/>
      <c r="FW161" s="57"/>
      <c r="FX161" s="57"/>
      <c r="FY161" s="57"/>
      <c r="FZ161" s="57"/>
      <c r="GA161" s="57"/>
      <c r="GB161" s="57"/>
      <c r="GC161" s="57"/>
      <c r="GD161" s="57"/>
      <c r="GE161" s="57"/>
      <c r="GF161" s="57"/>
      <c r="GG161" s="57"/>
      <c r="GH161" s="57"/>
      <c r="GI161" s="57"/>
      <c r="GJ161" s="57"/>
      <c r="GK161" s="57"/>
      <c r="GL161" s="57"/>
      <c r="GM161" s="57"/>
      <c r="GN161" s="57"/>
      <c r="GO161" s="57"/>
      <c r="GP161" s="57"/>
      <c r="GQ161" s="57"/>
      <c r="GR161" s="57"/>
      <c r="GS161" s="57"/>
      <c r="GT161" s="57"/>
      <c r="GU161" s="57"/>
      <c r="GV161" s="57"/>
      <c r="GW161" s="57"/>
      <c r="GX161" s="57"/>
      <c r="GY161" s="57"/>
      <c r="GZ161" s="57"/>
      <c r="HA161" s="57"/>
      <c r="HB161" s="57"/>
      <c r="HC161" s="57"/>
      <c r="HD161" s="57"/>
      <c r="HE161" s="57"/>
      <c r="HF161" s="57"/>
      <c r="HG161" s="57"/>
      <c r="HH161" s="57"/>
      <c r="HI161" s="57"/>
      <c r="HJ161" s="57"/>
      <c r="HK161" s="57"/>
      <c r="HL161" s="57"/>
      <c r="HM161" s="57"/>
      <c r="HN161" s="57"/>
      <c r="HO161" s="57"/>
      <c r="HP161" s="57"/>
      <c r="HQ161" s="57"/>
      <c r="HR161" s="57"/>
      <c r="HS161" s="57"/>
      <c r="HT161" s="57"/>
      <c r="HU161" s="57"/>
      <c r="HV161" s="57"/>
      <c r="HW161" s="57"/>
      <c r="HX161" s="57"/>
      <c r="HY161" s="57"/>
      <c r="HZ161" s="57"/>
      <c r="IA161" s="57"/>
      <c r="IB161" s="57"/>
      <c r="IC161" s="57"/>
      <c r="ID161" s="57"/>
      <c r="IE161" s="57"/>
      <c r="IF161" s="57"/>
      <c r="IG161" s="57"/>
      <c r="IH161" s="57"/>
      <c r="II161" s="57"/>
      <c r="IJ161" s="57"/>
      <c r="IK161" s="57"/>
      <c r="IL161" s="57"/>
      <c r="IM161" s="57"/>
      <c r="IN161" s="57"/>
    </row>
    <row r="162" spans="3:248">
      <c r="C162" s="80"/>
      <c r="D162" s="80"/>
      <c r="E162" s="81"/>
      <c r="F162" s="81"/>
      <c r="G162" s="81"/>
      <c r="H162" s="81"/>
      <c r="I162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  <c r="BB162" s="57"/>
      <c r="BC162" s="57"/>
      <c r="BD162" s="57"/>
      <c r="BE162" s="57"/>
      <c r="BF162" s="57"/>
      <c r="BG162" s="57"/>
      <c r="BH162" s="57"/>
      <c r="BI162" s="57"/>
      <c r="BJ162" s="57"/>
      <c r="BK162" s="57"/>
      <c r="BL162" s="57"/>
      <c r="BM162" s="57"/>
      <c r="BN162" s="57"/>
      <c r="BO162" s="57"/>
      <c r="BP162" s="57"/>
      <c r="BQ162" s="57"/>
      <c r="BR162" s="57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  <c r="CD162" s="57"/>
      <c r="CE162" s="57"/>
      <c r="CF162" s="57"/>
      <c r="CG162" s="57"/>
      <c r="CH162" s="57"/>
      <c r="CI162" s="57"/>
      <c r="CJ162" s="57"/>
      <c r="CK162" s="57"/>
      <c r="CL162" s="57"/>
      <c r="CM162" s="57"/>
      <c r="CN162" s="57"/>
      <c r="CO162" s="57"/>
      <c r="CP162" s="57"/>
      <c r="CQ162" s="57"/>
      <c r="CR162" s="57"/>
      <c r="CS162" s="57"/>
      <c r="CT162" s="57"/>
      <c r="CU162" s="57"/>
      <c r="CV162" s="57"/>
      <c r="CW162" s="57"/>
      <c r="CX162" s="57"/>
      <c r="CY162" s="57"/>
      <c r="CZ162" s="57"/>
      <c r="DA162" s="57"/>
      <c r="DB162" s="57"/>
      <c r="DC162" s="57"/>
      <c r="DD162" s="57"/>
      <c r="DE162" s="57"/>
      <c r="DF162" s="57"/>
      <c r="DG162" s="57"/>
      <c r="DH162" s="57"/>
      <c r="DI162" s="57"/>
      <c r="DJ162" s="57"/>
      <c r="DK162" s="57"/>
      <c r="DL162" s="57"/>
      <c r="DM162" s="57"/>
      <c r="DN162" s="57"/>
      <c r="DO162" s="57"/>
      <c r="DP162" s="57"/>
      <c r="DQ162" s="57"/>
      <c r="DR162" s="57"/>
      <c r="DS162" s="57"/>
      <c r="DT162" s="57"/>
      <c r="DU162" s="57"/>
      <c r="DV162" s="57"/>
      <c r="DW162" s="57"/>
      <c r="DX162" s="57"/>
      <c r="DY162" s="57"/>
      <c r="DZ162" s="57"/>
      <c r="EA162" s="57"/>
      <c r="EB162" s="57"/>
      <c r="EC162" s="57"/>
      <c r="ED162" s="57"/>
      <c r="EE162" s="57"/>
      <c r="EF162" s="57"/>
      <c r="EG162" s="57"/>
      <c r="EH162" s="57"/>
      <c r="EI162" s="57"/>
      <c r="EJ162" s="57"/>
      <c r="EK162" s="57"/>
      <c r="EL162" s="57"/>
      <c r="EM162" s="57"/>
      <c r="EN162" s="57"/>
      <c r="EO162" s="57"/>
      <c r="EP162" s="57"/>
      <c r="EQ162" s="57"/>
      <c r="ER162" s="57"/>
      <c r="ES162" s="57"/>
      <c r="ET162" s="57"/>
      <c r="EU162" s="57"/>
      <c r="EV162" s="57"/>
      <c r="EW162" s="57"/>
      <c r="EX162" s="57"/>
      <c r="EY162" s="57"/>
      <c r="EZ162" s="57"/>
      <c r="FA162" s="57"/>
      <c r="FB162" s="57"/>
      <c r="FC162" s="57"/>
      <c r="FD162" s="57"/>
      <c r="FE162" s="57"/>
      <c r="FF162" s="57"/>
      <c r="FG162" s="57"/>
      <c r="FH162" s="57"/>
      <c r="FI162" s="57"/>
      <c r="FJ162" s="57"/>
      <c r="FK162" s="57"/>
      <c r="FL162" s="57"/>
      <c r="FM162" s="57"/>
      <c r="FN162" s="57"/>
      <c r="FO162" s="57"/>
      <c r="FP162" s="57"/>
      <c r="FQ162" s="57"/>
      <c r="FR162" s="57"/>
      <c r="FS162" s="57"/>
      <c r="FT162" s="57"/>
      <c r="FU162" s="57"/>
      <c r="FV162" s="57"/>
      <c r="FW162" s="57"/>
      <c r="FX162" s="57"/>
      <c r="FY162" s="57"/>
      <c r="FZ162" s="57"/>
      <c r="GA162" s="57"/>
      <c r="GB162" s="57"/>
      <c r="GC162" s="57"/>
      <c r="GD162" s="57"/>
      <c r="GE162" s="57"/>
      <c r="GF162" s="57"/>
      <c r="GG162" s="57"/>
      <c r="GH162" s="57"/>
      <c r="GI162" s="57"/>
      <c r="GJ162" s="57"/>
      <c r="GK162" s="57"/>
      <c r="GL162" s="57"/>
      <c r="GM162" s="57"/>
      <c r="GN162" s="57"/>
      <c r="GO162" s="57"/>
      <c r="GP162" s="57"/>
      <c r="GQ162" s="57"/>
      <c r="GR162" s="57"/>
      <c r="GS162" s="57"/>
      <c r="GT162" s="57"/>
      <c r="GU162" s="57"/>
      <c r="GV162" s="57"/>
      <c r="GW162" s="57"/>
      <c r="GX162" s="57"/>
      <c r="GY162" s="57"/>
      <c r="GZ162" s="57"/>
      <c r="HA162" s="57"/>
      <c r="HB162" s="57"/>
      <c r="HC162" s="57"/>
      <c r="HD162" s="57"/>
      <c r="HE162" s="57"/>
      <c r="HF162" s="57"/>
      <c r="HG162" s="57"/>
      <c r="HH162" s="57"/>
      <c r="HI162" s="57"/>
      <c r="HJ162" s="57"/>
      <c r="HK162" s="57"/>
      <c r="HL162" s="57"/>
      <c r="HM162" s="57"/>
      <c r="HN162" s="57"/>
      <c r="HO162" s="57"/>
      <c r="HP162" s="57"/>
      <c r="HQ162" s="57"/>
      <c r="HR162" s="57"/>
      <c r="HS162" s="57"/>
      <c r="HT162" s="57"/>
      <c r="HU162" s="57"/>
      <c r="HV162" s="57"/>
      <c r="HW162" s="57"/>
      <c r="HX162" s="57"/>
      <c r="HY162" s="57"/>
      <c r="HZ162" s="57"/>
      <c r="IA162" s="57"/>
      <c r="IB162" s="57"/>
      <c r="IC162" s="57"/>
      <c r="ID162" s="57"/>
      <c r="IE162" s="57"/>
      <c r="IF162" s="57"/>
      <c r="IG162" s="57"/>
      <c r="IH162" s="57"/>
      <c r="II162" s="57"/>
      <c r="IJ162" s="57"/>
      <c r="IK162" s="57"/>
      <c r="IL162" s="57"/>
      <c r="IM162" s="57"/>
      <c r="IN162" s="57"/>
    </row>
    <row r="163" spans="3:248">
      <c r="C163" s="80"/>
      <c r="D163" s="80"/>
      <c r="E163" s="81"/>
      <c r="F163" s="81"/>
      <c r="G163" s="81"/>
      <c r="H163" s="81"/>
      <c r="I163"/>
    </row>
    <row r="164" spans="3:248">
      <c r="C164" s="80"/>
      <c r="D164" s="80"/>
      <c r="E164" s="81"/>
      <c r="F164" s="81"/>
      <c r="G164" s="81"/>
      <c r="H164" s="81"/>
      <c r="I164"/>
    </row>
    <row r="165" spans="3:248">
      <c r="C165" s="80"/>
      <c r="D165" s="80"/>
      <c r="E165" s="81"/>
      <c r="F165" s="81"/>
      <c r="G165" s="81"/>
      <c r="H165" s="81"/>
      <c r="I165"/>
    </row>
    <row r="166" spans="3:248">
      <c r="C166" s="80"/>
      <c r="D166" s="80"/>
      <c r="E166" s="81"/>
      <c r="F166" s="81"/>
      <c r="G166" s="81"/>
      <c r="H166" s="81"/>
      <c r="I166"/>
    </row>
    <row r="167" spans="3:248">
      <c r="C167" s="80"/>
      <c r="D167" s="80"/>
      <c r="E167" s="81"/>
      <c r="F167" s="81"/>
      <c r="G167" s="81"/>
      <c r="H167" s="81"/>
      <c r="I167"/>
    </row>
    <row r="168" spans="3:248">
      <c r="C168" s="80"/>
      <c r="D168" s="80"/>
      <c r="E168" s="81"/>
      <c r="F168" s="81"/>
      <c r="G168" s="81"/>
      <c r="H168" s="81"/>
      <c r="I168"/>
    </row>
    <row r="169" spans="3:248">
      <c r="C169" s="80"/>
      <c r="D169" s="80"/>
      <c r="E169" s="81"/>
      <c r="F169" s="81"/>
      <c r="G169" s="81"/>
      <c r="H169" s="81"/>
      <c r="I169"/>
    </row>
    <row r="170" spans="3:248">
      <c r="C170" s="80"/>
      <c r="D170" s="80"/>
      <c r="E170" s="81"/>
      <c r="F170" s="81"/>
      <c r="G170" s="81"/>
      <c r="H170" s="81"/>
      <c r="I170"/>
    </row>
    <row r="171" spans="3:248">
      <c r="C171" s="80"/>
      <c r="D171" s="80"/>
      <c r="E171" s="81"/>
      <c r="F171" s="81"/>
      <c r="G171" s="81"/>
      <c r="H171" s="81"/>
      <c r="I171"/>
    </row>
    <row r="172" spans="3:248">
      <c r="C172" s="80"/>
      <c r="D172" s="80"/>
      <c r="E172" s="81"/>
      <c r="F172" s="81"/>
      <c r="G172" s="81"/>
      <c r="H172" s="81"/>
      <c r="I172"/>
    </row>
    <row r="173" spans="3:248">
      <c r="C173" s="80"/>
      <c r="D173" s="80"/>
      <c r="E173" s="81"/>
      <c r="F173" s="81"/>
      <c r="G173" s="81"/>
      <c r="H173" s="81"/>
      <c r="I173"/>
    </row>
    <row r="174" spans="3:248">
      <c r="C174" s="80"/>
      <c r="D174" s="80"/>
      <c r="E174" s="81"/>
      <c r="F174" s="81"/>
      <c r="G174" s="81"/>
      <c r="H174" s="81"/>
      <c r="I174"/>
    </row>
    <row r="175" spans="3:248">
      <c r="C175" s="80"/>
      <c r="D175" s="80"/>
      <c r="E175" s="81"/>
      <c r="F175" s="81"/>
      <c r="G175" s="81"/>
      <c r="H175" s="81"/>
      <c r="I175"/>
    </row>
    <row r="176" spans="3:248">
      <c r="C176" s="80"/>
      <c r="D176" s="80"/>
      <c r="E176" s="81"/>
      <c r="F176" s="81"/>
      <c r="G176" s="81"/>
      <c r="H176" s="81"/>
      <c r="I176"/>
    </row>
    <row r="177" spans="3:9">
      <c r="C177" s="80"/>
      <c r="D177" s="80"/>
      <c r="E177" s="81"/>
      <c r="F177" s="81"/>
      <c r="G177" s="81"/>
      <c r="H177" s="81"/>
      <c r="I177"/>
    </row>
    <row r="178" spans="3:9">
      <c r="C178" s="80"/>
      <c r="D178" s="80"/>
      <c r="E178" s="81"/>
      <c r="F178" s="81"/>
      <c r="G178" s="81"/>
      <c r="H178" s="81"/>
      <c r="I178"/>
    </row>
    <row r="179" spans="3:9">
      <c r="C179" s="80"/>
      <c r="D179" s="80"/>
      <c r="E179" s="81"/>
      <c r="F179" s="81"/>
      <c r="G179" s="81"/>
      <c r="H179" s="81"/>
      <c r="I179"/>
    </row>
    <row r="180" spans="3:9">
      <c r="C180" s="80"/>
      <c r="D180" s="80"/>
      <c r="E180" s="81"/>
      <c r="F180" s="81"/>
      <c r="G180" s="81"/>
      <c r="H180" s="81"/>
      <c r="I180"/>
    </row>
    <row r="181" spans="3:9">
      <c r="C181" s="80"/>
      <c r="D181" s="80"/>
      <c r="E181" s="81"/>
      <c r="F181" s="81"/>
      <c r="G181" s="81"/>
      <c r="H181" s="81"/>
      <c r="I181"/>
    </row>
    <row r="182" spans="3:9">
      <c r="C182" s="80"/>
      <c r="D182" s="80"/>
      <c r="E182" s="81"/>
      <c r="F182" s="81"/>
      <c r="G182" s="81"/>
      <c r="H182" s="81"/>
      <c r="I182"/>
    </row>
    <row r="183" spans="3:9">
      <c r="C183" s="80"/>
      <c r="D183" s="80"/>
      <c r="E183" s="81"/>
      <c r="F183" s="81"/>
      <c r="G183" s="81"/>
      <c r="H183" s="81"/>
      <c r="I183"/>
    </row>
    <row r="184" spans="3:9">
      <c r="C184" s="80"/>
      <c r="D184" s="80"/>
      <c r="E184" s="81"/>
      <c r="F184" s="81"/>
      <c r="G184" s="81"/>
      <c r="H184" s="81"/>
      <c r="I184"/>
    </row>
    <row r="185" spans="3:9">
      <c r="C185" s="80"/>
      <c r="D185" s="80"/>
      <c r="E185" s="81"/>
      <c r="F185" s="81"/>
      <c r="G185" s="81"/>
      <c r="H185" s="81"/>
      <c r="I185"/>
    </row>
    <row r="186" spans="3:9">
      <c r="C186" s="80"/>
      <c r="D186" s="80"/>
      <c r="E186" s="81"/>
      <c r="F186" s="81"/>
      <c r="G186" s="81"/>
      <c r="H186" s="81"/>
      <c r="I186"/>
    </row>
    <row r="187" spans="3:9">
      <c r="C187" s="80"/>
      <c r="D187" s="80"/>
      <c r="E187" s="81"/>
      <c r="F187" s="81"/>
      <c r="G187" s="81"/>
      <c r="H187" s="81"/>
      <c r="I187"/>
    </row>
    <row r="188" spans="3:9">
      <c r="C188" s="80"/>
      <c r="D188" s="80"/>
      <c r="E188" s="81"/>
      <c r="F188" s="81"/>
      <c r="G188" s="81"/>
      <c r="H188" s="81"/>
      <c r="I188"/>
    </row>
    <row r="189" spans="3:9">
      <c r="C189" s="80"/>
      <c r="D189" s="80"/>
      <c r="E189" s="81"/>
      <c r="F189" s="81"/>
      <c r="G189" s="81"/>
      <c r="H189" s="81"/>
      <c r="I189"/>
    </row>
    <row r="190" spans="3:9">
      <c r="C190" s="80"/>
      <c r="D190" s="80"/>
      <c r="E190" s="81"/>
      <c r="F190" s="81"/>
      <c r="G190" s="81"/>
      <c r="H190" s="81"/>
      <c r="I190"/>
    </row>
    <row r="191" spans="3:9">
      <c r="C191" s="80"/>
      <c r="D191" s="80"/>
      <c r="E191" s="81"/>
      <c r="F191" s="81"/>
      <c r="G191" s="81"/>
      <c r="H191" s="81"/>
      <c r="I191"/>
    </row>
    <row r="192" spans="3:9">
      <c r="C192" s="80"/>
      <c r="D192" s="80"/>
      <c r="E192" s="81"/>
      <c r="F192" s="81"/>
      <c r="G192" s="81"/>
      <c r="H192" s="81"/>
      <c r="I192"/>
    </row>
    <row r="193" spans="1:9">
      <c r="C193" s="80"/>
      <c r="D193" s="80"/>
      <c r="E193" s="81"/>
      <c r="F193" s="81"/>
      <c r="G193" s="81"/>
      <c r="H193" s="81"/>
      <c r="I193"/>
    </row>
    <row r="194" spans="1:9">
      <c r="C194" s="80"/>
      <c r="D194" s="80"/>
      <c r="E194" s="81"/>
      <c r="F194" s="81"/>
      <c r="G194" s="81"/>
      <c r="H194" s="81"/>
      <c r="I194"/>
    </row>
    <row r="195" spans="1:9">
      <c r="C195" s="80"/>
      <c r="D195" s="80"/>
      <c r="E195" s="81"/>
      <c r="F195" s="81"/>
      <c r="G195" s="81"/>
      <c r="H195" s="81"/>
      <c r="I195"/>
    </row>
    <row r="196" spans="1:9">
      <c r="C196" s="80"/>
      <c r="D196" s="80"/>
      <c r="E196" s="81"/>
      <c r="F196" s="81"/>
      <c r="G196" s="81"/>
      <c r="H196" s="81"/>
      <c r="I196"/>
    </row>
    <row r="197" spans="1:9">
      <c r="C197" s="80"/>
      <c r="D197" s="80"/>
      <c r="E197" s="81"/>
      <c r="F197" s="81"/>
      <c r="G197" s="81"/>
      <c r="H197" s="81"/>
      <c r="I197"/>
    </row>
    <row r="198" spans="1:9">
      <c r="C198" s="80"/>
      <c r="D198" s="80"/>
      <c r="E198" s="81"/>
      <c r="F198" s="81"/>
      <c r="G198" s="81"/>
      <c r="H198" s="81"/>
      <c r="I198"/>
    </row>
    <row r="199" spans="1:9">
      <c r="C199" s="80"/>
      <c r="D199" s="80"/>
      <c r="E199" s="81"/>
      <c r="F199" s="81"/>
      <c r="G199" s="81"/>
      <c r="H199" s="81"/>
      <c r="I199"/>
    </row>
    <row r="200" spans="1:9">
      <c r="C200" s="80"/>
      <c r="D200" s="80"/>
      <c r="E200" s="81"/>
      <c r="F200" s="81"/>
      <c r="G200" s="81"/>
      <c r="H200" s="81"/>
      <c r="I200"/>
    </row>
    <row r="201" spans="1:9">
      <c r="C201" s="80"/>
      <c r="D201" s="80"/>
      <c r="E201" s="81"/>
      <c r="F201" s="81"/>
      <c r="G201" s="81"/>
      <c r="H201" s="81"/>
      <c r="I201"/>
    </row>
    <row r="202" spans="1:9">
      <c r="C202" s="80"/>
      <c r="D202" s="80"/>
      <c r="E202" s="81"/>
      <c r="F202" s="81"/>
      <c r="G202" s="81"/>
      <c r="H202" s="81"/>
      <c r="I202"/>
    </row>
    <row r="206" spans="1:9">
      <c r="A206"/>
      <c r="B206" s="40"/>
      <c r="D206"/>
      <c r="E206"/>
      <c r="F206"/>
      <c r="G206"/>
      <c r="H206" s="24"/>
      <c r="I206"/>
    </row>
    <row r="207" spans="1:9">
      <c r="A207"/>
      <c r="B207" s="40"/>
      <c r="D207"/>
      <c r="E207"/>
      <c r="F207"/>
      <c r="G207"/>
      <c r="H207" s="24"/>
      <c r="I207"/>
    </row>
    <row r="208" spans="1:9" ht="15.75" customHeight="1">
      <c r="A208"/>
      <c r="B208" s="40"/>
      <c r="D208"/>
      <c r="E208"/>
      <c r="F208"/>
      <c r="G208"/>
      <c r="H208" s="24"/>
      <c r="I208"/>
    </row>
    <row r="209" spans="1:79" s="29" customFormat="1" ht="29.25">
      <c r="A209"/>
      <c r="B209" s="40"/>
      <c r="C209"/>
      <c r="D209"/>
      <c r="E209"/>
      <c r="F209"/>
      <c r="G209"/>
      <c r="H209" s="24"/>
      <c r="I209"/>
      <c r="J209"/>
      <c r="K209"/>
      <c r="L209" s="24"/>
      <c r="M209" s="39"/>
      <c r="N209" s="39"/>
      <c r="O209" s="3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 s="28" t="e">
        <f>VLOOKUP(CA210,$D$129:$E$202,2,0)</f>
        <v>#N/A</v>
      </c>
    </row>
    <row r="210" spans="1:79">
      <c r="A210"/>
      <c r="B210" s="40"/>
      <c r="D210"/>
      <c r="E210"/>
      <c r="F210"/>
      <c r="G210"/>
      <c r="H210" s="24"/>
      <c r="I210"/>
      <c r="CA210" s="27">
        <v>78</v>
      </c>
    </row>
    <row r="211" spans="1:79">
      <c r="A211"/>
      <c r="B211" s="40"/>
      <c r="D211"/>
      <c r="E211"/>
      <c r="F211"/>
      <c r="G211"/>
      <c r="H211" s="24"/>
      <c r="I211"/>
      <c r="CA211" s="25" t="e" cm="1">
        <f t="array" aca="1" ref="CA211" ca="1">INDIRECT(_xlfn.CONCAT("'NO ",BZ211,"'!G",CA$210))</f>
        <v>#NAME?</v>
      </c>
    </row>
    <row r="212" spans="1:79">
      <c r="A212"/>
      <c r="B212" s="40"/>
      <c r="D212"/>
      <c r="E212"/>
      <c r="F212"/>
      <c r="G212"/>
      <c r="H212" s="24"/>
      <c r="I212"/>
    </row>
    <row r="213" spans="1:79">
      <c r="A213"/>
      <c r="B213" s="40"/>
      <c r="D213"/>
      <c r="E213"/>
      <c r="F213"/>
      <c r="G213"/>
      <c r="H213" s="24"/>
      <c r="I213"/>
    </row>
    <row r="214" spans="1:79">
      <c r="A214"/>
      <c r="B214" s="40"/>
      <c r="D214"/>
      <c r="E214"/>
      <c r="F214"/>
      <c r="G214"/>
      <c r="H214" s="24"/>
      <c r="I214"/>
    </row>
    <row r="215" spans="1:79">
      <c r="A215"/>
      <c r="B215" s="40"/>
      <c r="D215"/>
      <c r="E215"/>
      <c r="F215"/>
      <c r="G215"/>
      <c r="H215" s="24"/>
      <c r="I215"/>
    </row>
    <row r="216" spans="1:79">
      <c r="A216"/>
      <c r="B216" s="40"/>
      <c r="D216"/>
      <c r="E216"/>
      <c r="F216"/>
      <c r="G216"/>
      <c r="H216" s="24"/>
      <c r="I216"/>
    </row>
    <row r="217" spans="1:79">
      <c r="A217"/>
      <c r="B217" s="40"/>
      <c r="D217"/>
      <c r="E217"/>
      <c r="F217"/>
      <c r="G217"/>
      <c r="H217" s="24"/>
      <c r="I217"/>
    </row>
    <row r="218" spans="1:79">
      <c r="A218"/>
      <c r="B218" s="40"/>
      <c r="D218"/>
      <c r="E218"/>
      <c r="F218"/>
      <c r="G218"/>
      <c r="H218" s="24"/>
      <c r="I218"/>
    </row>
    <row r="219" spans="1:79">
      <c r="A219"/>
      <c r="B219" s="40"/>
      <c r="D219"/>
      <c r="E219"/>
      <c r="F219"/>
      <c r="G219"/>
      <c r="H219" s="24"/>
      <c r="I219"/>
    </row>
    <row r="220" spans="1:79">
      <c r="A220"/>
      <c r="B220" s="40"/>
      <c r="D220"/>
      <c r="E220"/>
      <c r="F220"/>
      <c r="G220"/>
      <c r="H220" s="24"/>
      <c r="I220"/>
    </row>
    <row r="221" spans="1:79">
      <c r="A221"/>
      <c r="B221" s="40"/>
      <c r="D221"/>
      <c r="E221"/>
      <c r="F221"/>
      <c r="G221"/>
      <c r="H221" s="24"/>
      <c r="I221"/>
    </row>
    <row r="222" spans="1:79">
      <c r="A222"/>
      <c r="B222" s="40"/>
      <c r="D222"/>
      <c r="E222"/>
      <c r="F222"/>
      <c r="G222"/>
      <c r="H222" s="24"/>
      <c r="I222"/>
    </row>
    <row r="223" spans="1:79">
      <c r="A223"/>
      <c r="B223" s="40"/>
      <c r="D223"/>
      <c r="E223"/>
      <c r="F223"/>
      <c r="G223"/>
      <c r="H223" s="24"/>
      <c r="I223"/>
    </row>
    <row r="224" spans="1:79">
      <c r="A224"/>
      <c r="B224" s="40"/>
      <c r="D224"/>
      <c r="E224"/>
      <c r="F224"/>
      <c r="G224"/>
      <c r="H224" s="24"/>
      <c r="I224"/>
    </row>
    <row r="225" spans="1:9">
      <c r="A225"/>
      <c r="B225" s="40"/>
      <c r="D225"/>
      <c r="E225"/>
      <c r="F225"/>
      <c r="G225"/>
      <c r="H225" s="24"/>
      <c r="I225"/>
    </row>
    <row r="226" spans="1:9">
      <c r="A226"/>
      <c r="B226" s="40"/>
      <c r="D226"/>
      <c r="E226"/>
      <c r="F226"/>
      <c r="G226"/>
      <c r="H226" s="24"/>
      <c r="I226"/>
    </row>
    <row r="227" spans="1:9">
      <c r="A227"/>
      <c r="B227" s="40"/>
      <c r="D227"/>
      <c r="E227"/>
      <c r="F227"/>
      <c r="G227"/>
      <c r="H227" s="24"/>
      <c r="I227"/>
    </row>
    <row r="228" spans="1:9">
      <c r="A228"/>
      <c r="B228" s="40"/>
      <c r="D228"/>
      <c r="E228"/>
      <c r="F228"/>
      <c r="G228"/>
      <c r="H228" s="24"/>
      <c r="I228"/>
    </row>
    <row r="229" spans="1:9">
      <c r="A229"/>
      <c r="B229" s="40"/>
      <c r="D229"/>
      <c r="E229"/>
      <c r="F229"/>
      <c r="G229"/>
      <c r="H229" s="24"/>
      <c r="I229"/>
    </row>
    <row r="230" spans="1:9">
      <c r="A230"/>
      <c r="B230" s="40"/>
      <c r="D230"/>
      <c r="E230"/>
      <c r="F230"/>
      <c r="G230"/>
      <c r="H230" s="24"/>
      <c r="I230"/>
    </row>
    <row r="231" spans="1:9">
      <c r="A231"/>
      <c r="B231" s="40"/>
      <c r="D231"/>
      <c r="E231"/>
      <c r="F231"/>
      <c r="G231"/>
      <c r="H231" s="24"/>
      <c r="I231"/>
    </row>
    <row r="232" spans="1:9">
      <c r="A232"/>
      <c r="B232" s="40"/>
      <c r="D232"/>
      <c r="E232"/>
      <c r="F232"/>
      <c r="G232"/>
      <c r="H232" s="24"/>
      <c r="I232"/>
    </row>
    <row r="233" spans="1:9">
      <c r="A233"/>
      <c r="B233" s="40"/>
      <c r="D233"/>
      <c r="E233"/>
      <c r="F233"/>
      <c r="G233"/>
      <c r="H233" s="24"/>
      <c r="I233"/>
    </row>
    <row r="234" spans="1:9">
      <c r="A234"/>
      <c r="B234" s="40"/>
      <c r="D234"/>
      <c r="E234"/>
      <c r="F234"/>
      <c r="G234"/>
      <c r="H234" s="24"/>
      <c r="I234"/>
    </row>
    <row r="235" spans="1:9">
      <c r="A235"/>
      <c r="B235" s="40"/>
      <c r="D235"/>
      <c r="E235"/>
      <c r="F235"/>
      <c r="G235"/>
      <c r="H235" s="24"/>
      <c r="I235"/>
    </row>
    <row r="236" spans="1:9">
      <c r="A236"/>
      <c r="B236" s="40"/>
      <c r="D236"/>
      <c r="E236"/>
      <c r="F236"/>
      <c r="G236"/>
      <c r="H236" s="24"/>
      <c r="I236"/>
    </row>
    <row r="237" spans="1:9">
      <c r="A237"/>
      <c r="B237" s="40"/>
      <c r="D237"/>
      <c r="E237"/>
      <c r="F237"/>
      <c r="G237"/>
      <c r="H237" s="24"/>
      <c r="I237"/>
    </row>
    <row r="238" spans="1:9">
      <c r="A238"/>
      <c r="B238" s="40"/>
      <c r="D238"/>
      <c r="E238"/>
      <c r="F238"/>
      <c r="G238"/>
      <c r="H238" s="24"/>
      <c r="I238"/>
    </row>
    <row r="239" spans="1:9">
      <c r="A239"/>
      <c r="B239" s="40"/>
      <c r="D239"/>
      <c r="E239"/>
      <c r="F239"/>
      <c r="G239"/>
      <c r="H239" s="24"/>
      <c r="I239"/>
    </row>
    <row r="240" spans="1:9">
      <c r="A240"/>
      <c r="B240" s="40"/>
      <c r="D240"/>
      <c r="E240"/>
      <c r="F240"/>
      <c r="G240"/>
      <c r="H240" s="24"/>
      <c r="I240"/>
    </row>
    <row r="241" spans="1:9">
      <c r="A241"/>
      <c r="B241" s="40"/>
      <c r="D241"/>
      <c r="E241"/>
      <c r="F241"/>
      <c r="G241"/>
      <c r="H241" s="24"/>
      <c r="I241"/>
    </row>
    <row r="242" spans="1:9">
      <c r="A242"/>
      <c r="B242" s="40"/>
      <c r="D242"/>
      <c r="E242"/>
      <c r="F242"/>
      <c r="G242"/>
      <c r="H242" s="24"/>
      <c r="I242"/>
    </row>
    <row r="243" spans="1:9">
      <c r="A243"/>
      <c r="B243" s="40"/>
      <c r="D243"/>
      <c r="E243"/>
      <c r="F243"/>
      <c r="G243"/>
      <c r="H243" s="24"/>
      <c r="I243"/>
    </row>
    <row r="244" spans="1:9">
      <c r="A244"/>
      <c r="B244" s="40"/>
      <c r="D244"/>
      <c r="E244"/>
      <c r="F244"/>
      <c r="G244"/>
      <c r="H244" s="24"/>
      <c r="I244"/>
    </row>
    <row r="245" spans="1:9">
      <c r="A245"/>
      <c r="B245" s="40"/>
      <c r="D245"/>
      <c r="E245"/>
      <c r="F245"/>
      <c r="G245"/>
      <c r="H245" s="24"/>
      <c r="I245"/>
    </row>
    <row r="246" spans="1:9">
      <c r="A246"/>
      <c r="B246" s="40"/>
      <c r="D246"/>
      <c r="E246"/>
      <c r="F246"/>
      <c r="G246"/>
      <c r="H246" s="24"/>
      <c r="I246"/>
    </row>
    <row r="247" spans="1:9">
      <c r="A247"/>
      <c r="B247" s="40"/>
      <c r="D247"/>
      <c r="E247"/>
      <c r="F247"/>
      <c r="G247"/>
      <c r="H247" s="24"/>
      <c r="I247"/>
    </row>
    <row r="248" spans="1:9">
      <c r="A248"/>
      <c r="B248" s="40"/>
      <c r="D248"/>
      <c r="E248"/>
      <c r="F248"/>
      <c r="G248"/>
      <c r="H248" s="24"/>
      <c r="I248"/>
    </row>
    <row r="249" spans="1:9">
      <c r="A249"/>
      <c r="B249" s="40"/>
      <c r="D249"/>
      <c r="E249"/>
      <c r="F249"/>
      <c r="G249"/>
      <c r="H249" s="24"/>
      <c r="I249"/>
    </row>
    <row r="250" spans="1:9">
      <c r="A250"/>
      <c r="B250" s="40"/>
      <c r="D250"/>
      <c r="E250"/>
      <c r="F250"/>
      <c r="G250"/>
      <c r="H250" s="24"/>
      <c r="I250"/>
    </row>
    <row r="251" spans="1:9">
      <c r="A251"/>
      <c r="B251" s="40"/>
      <c r="D251"/>
      <c r="E251"/>
      <c r="F251"/>
      <c r="G251"/>
      <c r="H251" s="24"/>
      <c r="I251"/>
    </row>
    <row r="252" spans="1:9">
      <c r="A252"/>
      <c r="B252" s="40"/>
      <c r="D252"/>
      <c r="E252"/>
      <c r="F252"/>
      <c r="G252"/>
      <c r="H252" s="24"/>
      <c r="I252"/>
    </row>
    <row r="253" spans="1:9">
      <c r="A253"/>
      <c r="B253" s="40"/>
      <c r="D253"/>
      <c r="E253"/>
      <c r="F253"/>
      <c r="G253"/>
      <c r="H253" s="24"/>
      <c r="I253"/>
    </row>
    <row r="254" spans="1:9">
      <c r="A254"/>
      <c r="B254" s="40"/>
      <c r="D254"/>
      <c r="E254"/>
      <c r="F254"/>
      <c r="G254"/>
      <c r="H254" s="24"/>
      <c r="I254"/>
    </row>
    <row r="255" spans="1:9">
      <c r="A255"/>
      <c r="B255" s="40"/>
      <c r="D255"/>
      <c r="E255"/>
      <c r="F255"/>
      <c r="G255"/>
      <c r="H255" s="24"/>
      <c r="I255"/>
    </row>
    <row r="256" spans="1:9">
      <c r="A256"/>
      <c r="B256" s="40"/>
      <c r="D256"/>
      <c r="E256"/>
      <c r="F256"/>
      <c r="G256"/>
      <c r="H256" s="24"/>
      <c r="I256"/>
    </row>
    <row r="257" spans="1:9">
      <c r="A257"/>
      <c r="B257" s="40"/>
      <c r="D257"/>
      <c r="E257"/>
      <c r="F257"/>
      <c r="G257"/>
      <c r="H257" s="24"/>
      <c r="I257"/>
    </row>
    <row r="258" spans="1:9">
      <c r="A258"/>
      <c r="B258" s="40"/>
      <c r="D258"/>
      <c r="E258"/>
      <c r="F258"/>
      <c r="G258"/>
      <c r="H258" s="24"/>
      <c r="I258"/>
    </row>
    <row r="259" spans="1:9">
      <c r="A259"/>
      <c r="B259" s="40"/>
      <c r="D259"/>
      <c r="E259"/>
      <c r="F259"/>
      <c r="G259"/>
      <c r="H259" s="24"/>
      <c r="I259"/>
    </row>
    <row r="260" spans="1:9">
      <c r="A260"/>
      <c r="B260" s="40"/>
      <c r="D260"/>
      <c r="E260"/>
      <c r="F260"/>
      <c r="G260"/>
      <c r="H260" s="24"/>
      <c r="I260"/>
    </row>
    <row r="261" spans="1:9">
      <c r="A261"/>
      <c r="B261" s="40"/>
      <c r="D261"/>
      <c r="E261"/>
      <c r="F261"/>
      <c r="G261"/>
      <c r="H261" s="24"/>
      <c r="I261"/>
    </row>
    <row r="262" spans="1:9">
      <c r="A262"/>
      <c r="B262" s="40"/>
      <c r="D262"/>
      <c r="E262"/>
      <c r="F262"/>
      <c r="G262"/>
      <c r="H262" s="24"/>
      <c r="I262"/>
    </row>
    <row r="263" spans="1:9">
      <c r="A263"/>
      <c r="B263" s="40"/>
      <c r="D263"/>
      <c r="E263"/>
      <c r="F263"/>
      <c r="G263"/>
      <c r="H263" s="24"/>
      <c r="I263"/>
    </row>
    <row r="264" spans="1:9">
      <c r="A264"/>
      <c r="B264" s="40"/>
      <c r="D264"/>
      <c r="E264"/>
      <c r="F264"/>
      <c r="G264"/>
      <c r="H264" s="24"/>
      <c r="I264"/>
    </row>
    <row r="265" spans="1:9">
      <c r="A265"/>
      <c r="B265" s="40"/>
      <c r="D265"/>
      <c r="E265"/>
      <c r="F265"/>
      <c r="G265"/>
      <c r="H265" s="24"/>
      <c r="I265"/>
    </row>
    <row r="266" spans="1:9">
      <c r="A266"/>
      <c r="B266" s="40"/>
      <c r="D266"/>
      <c r="E266"/>
      <c r="F266"/>
      <c r="G266"/>
      <c r="H266" s="24"/>
      <c r="I266"/>
    </row>
    <row r="267" spans="1:9">
      <c r="A267"/>
      <c r="B267" s="40"/>
      <c r="D267"/>
      <c r="E267"/>
      <c r="F267"/>
      <c r="G267"/>
      <c r="H267" s="24"/>
      <c r="I267"/>
    </row>
    <row r="268" spans="1:9">
      <c r="A268"/>
      <c r="B268" s="40"/>
      <c r="D268"/>
      <c r="E268"/>
      <c r="F268"/>
      <c r="G268"/>
      <c r="H268" s="24"/>
      <c r="I268"/>
    </row>
    <row r="269" spans="1:9">
      <c r="A269"/>
      <c r="B269" s="40"/>
      <c r="D269"/>
      <c r="E269"/>
      <c r="F269"/>
      <c r="G269"/>
      <c r="H269" s="24"/>
      <c r="I269"/>
    </row>
    <row r="270" spans="1:9">
      <c r="A270"/>
      <c r="B270" s="40"/>
      <c r="D270"/>
      <c r="E270"/>
      <c r="F270"/>
      <c r="G270"/>
      <c r="H270" s="24"/>
      <c r="I270"/>
    </row>
    <row r="271" spans="1:9">
      <c r="A271"/>
      <c r="B271" s="40"/>
      <c r="D271"/>
      <c r="E271"/>
      <c r="F271"/>
      <c r="G271"/>
      <c r="H271" s="24"/>
      <c r="I271"/>
    </row>
    <row r="272" spans="1:9">
      <c r="A272"/>
      <c r="B272" s="40"/>
      <c r="D272"/>
      <c r="E272"/>
      <c r="F272"/>
      <c r="G272"/>
      <c r="H272" s="24"/>
      <c r="I272"/>
    </row>
    <row r="273" spans="1:9">
      <c r="A273"/>
      <c r="B273" s="40"/>
      <c r="D273"/>
      <c r="E273"/>
      <c r="F273"/>
      <c r="G273"/>
      <c r="H273" s="24"/>
      <c r="I273"/>
    </row>
    <row r="274" spans="1:9">
      <c r="A274"/>
      <c r="B274" s="40"/>
      <c r="D274"/>
      <c r="E274"/>
      <c r="F274"/>
      <c r="G274"/>
      <c r="H274" s="24"/>
      <c r="I274"/>
    </row>
  </sheetData>
  <mergeCells count="4">
    <mergeCell ref="K6:M6"/>
    <mergeCell ref="K7:M7"/>
    <mergeCell ref="A6:C6"/>
    <mergeCell ref="A7:C7"/>
  </mergeCells>
  <conditionalFormatting sqref="M9:M12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{11218FED-CF42-42B7-93D9-415952F7A3BF}</x14:id>
        </ext>
      </extLst>
    </cfRule>
  </conditionalFormatting>
  <dataValidations count="1">
    <dataValidation type="list" allowBlank="1" showInputMessage="1" showErrorMessage="1" sqref="C3">
      <formula1>$D$67:$D$140</formula1>
    </dataValidation>
  </dataValidations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1218FED-CF42-42B7-93D9-415952F7A3B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M9:M125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Y630"/>
  <sheetViews>
    <sheetView topLeftCell="C115" zoomScale="70" zoomScaleNormal="70" workbookViewId="0">
      <selection activeCell="H123" sqref="H123"/>
    </sheetView>
  </sheetViews>
  <sheetFormatPr defaultRowHeight="15"/>
  <cols>
    <col min="3" max="3" width="54.140625" bestFit="1" customWidth="1"/>
    <col min="4" max="4" width="9.5703125" style="59" customWidth="1"/>
    <col min="5" max="5" width="9.28515625" style="59" customWidth="1"/>
    <col min="6" max="6" width="7.28515625" style="59" customWidth="1"/>
    <col min="7" max="7" width="7.42578125" style="59" customWidth="1"/>
    <col min="8" max="8" width="7.28515625" style="59" customWidth="1"/>
    <col min="9" max="9" width="6.85546875" style="59" customWidth="1"/>
    <col min="10" max="10" width="5.28515625" style="59" customWidth="1"/>
    <col min="11" max="11" width="5.7109375" style="59" customWidth="1"/>
    <col min="12" max="12" width="5.85546875" style="59" customWidth="1"/>
    <col min="13" max="13" width="7.140625" style="59" customWidth="1"/>
    <col min="14" max="14" width="6.28515625" style="59" customWidth="1"/>
    <col min="15" max="15" width="5.85546875" style="59" customWidth="1"/>
    <col min="16" max="16" width="5.42578125" style="59" customWidth="1"/>
    <col min="17" max="18" width="6" style="59" customWidth="1"/>
    <col min="19" max="19" width="5.7109375" style="59" customWidth="1"/>
    <col min="20" max="20" width="6.28515625" style="59" customWidth="1"/>
    <col min="21" max="22" width="5.7109375" style="59" customWidth="1"/>
    <col min="23" max="23" width="6.28515625" style="59" customWidth="1"/>
    <col min="24" max="24" width="6.85546875" style="59" customWidth="1"/>
    <col min="25" max="76" width="3.7109375" style="57" customWidth="1"/>
  </cols>
  <sheetData>
    <row r="3" spans="3:76" ht="354.75">
      <c r="C3" s="29"/>
      <c r="D3" s="60" t="s">
        <v>268</v>
      </c>
      <c r="E3" s="61" t="s">
        <v>270</v>
      </c>
      <c r="F3" s="61" t="s">
        <v>269</v>
      </c>
      <c r="G3" s="61" t="s">
        <v>272</v>
      </c>
      <c r="H3" s="61" t="s">
        <v>271</v>
      </c>
      <c r="I3" s="61" t="s">
        <v>273</v>
      </c>
      <c r="J3" s="61" t="s">
        <v>274</v>
      </c>
      <c r="K3" s="61" t="s">
        <v>275</v>
      </c>
      <c r="L3" s="61" t="s">
        <v>276</v>
      </c>
      <c r="M3" s="61" t="s">
        <v>277</v>
      </c>
      <c r="N3" s="62" t="s">
        <v>278</v>
      </c>
      <c r="O3" s="61" t="s">
        <v>279</v>
      </c>
      <c r="P3" s="61" t="s">
        <v>280</v>
      </c>
      <c r="Q3" s="61" t="s">
        <v>281</v>
      </c>
      <c r="R3" s="61" t="s">
        <v>282</v>
      </c>
      <c r="S3" s="61" t="s">
        <v>283</v>
      </c>
      <c r="T3" s="61" t="s">
        <v>284</v>
      </c>
      <c r="U3" s="61" t="s">
        <v>285</v>
      </c>
      <c r="V3" s="65" t="s">
        <v>286</v>
      </c>
      <c r="W3" s="61" t="s">
        <v>287</v>
      </c>
      <c r="X3" s="61" t="s">
        <v>288</v>
      </c>
      <c r="Y3" s="53"/>
      <c r="Z3" s="53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</row>
    <row r="4" spans="3:76" ht="19.899999999999999" customHeight="1">
      <c r="C4" s="64" t="s">
        <v>29</v>
      </c>
      <c r="D4" s="59">
        <f t="shared" ref="D4:X4" si="0">AVERAGE(D7:D120)</f>
        <v>1.8070175438596492</v>
      </c>
      <c r="E4" s="59">
        <f t="shared" si="0"/>
        <v>2.2543859649122808</v>
      </c>
      <c r="F4" s="59">
        <f t="shared" si="0"/>
        <v>0.84210526315789469</v>
      </c>
      <c r="G4" s="59">
        <f t="shared" si="0"/>
        <v>0.97368421052631582</v>
      </c>
      <c r="H4" s="59">
        <f t="shared" si="0"/>
        <v>0.75438596491228072</v>
      </c>
      <c r="I4" s="59">
        <f t="shared" si="0"/>
        <v>0.51754385964912286</v>
      </c>
      <c r="J4" s="59">
        <f t="shared" si="0"/>
        <v>1.3421052631578947</v>
      </c>
      <c r="K4" s="59">
        <f t="shared" si="0"/>
        <v>1.736842105263158</v>
      </c>
      <c r="L4" s="59">
        <f t="shared" si="0"/>
        <v>2.2105263157894739</v>
      </c>
      <c r="M4" s="59">
        <f t="shared" si="0"/>
        <v>1.4473684210526316</v>
      </c>
      <c r="N4" s="59">
        <f t="shared" si="0"/>
        <v>1.8421052631578947</v>
      </c>
      <c r="O4" s="59">
        <f t="shared" si="0"/>
        <v>1.7456140350877194</v>
      </c>
      <c r="P4" s="59">
        <f t="shared" si="0"/>
        <v>1.0614035087719298</v>
      </c>
      <c r="Q4" s="59">
        <f t="shared" si="0"/>
        <v>2.4649122807017543</v>
      </c>
      <c r="R4" s="59">
        <f t="shared" si="0"/>
        <v>2.6052631578947367</v>
      </c>
      <c r="S4" s="59">
        <f t="shared" si="0"/>
        <v>2.9473684210526314</v>
      </c>
      <c r="T4" s="59">
        <f t="shared" si="0"/>
        <v>2.5350877192982457</v>
      </c>
      <c r="U4" s="59">
        <f t="shared" si="0"/>
        <v>2.9473684210526314</v>
      </c>
      <c r="V4" s="59">
        <f t="shared" si="0"/>
        <v>2.5263157894736841</v>
      </c>
      <c r="W4" s="59">
        <f t="shared" si="0"/>
        <v>2.9824561403508771</v>
      </c>
      <c r="X4" s="59">
        <f t="shared" si="0"/>
        <v>0.8771929824561403</v>
      </c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</row>
    <row r="5" spans="3:76">
      <c r="C5" s="154" t="s">
        <v>30</v>
      </c>
      <c r="D5" s="66">
        <f t="shared" ref="D5:X5" si="1">_xlfn.STDEV.P(D7:D120)</f>
        <v>1.4919502895066175</v>
      </c>
      <c r="E5" s="66">
        <f t="shared" si="1"/>
        <v>1.1683802216141612</v>
      </c>
      <c r="F5" s="66">
        <f t="shared" si="1"/>
        <v>0.36464227527765841</v>
      </c>
      <c r="G5" s="66">
        <f t="shared" si="1"/>
        <v>0.77754140540495564</v>
      </c>
      <c r="H5" s="66">
        <f t="shared" si="1"/>
        <v>1.1962030830688271</v>
      </c>
      <c r="I5" s="66">
        <f t="shared" si="1"/>
        <v>1.0448911312411961</v>
      </c>
      <c r="J5" s="66">
        <f t="shared" si="1"/>
        <v>1.4377671978576563</v>
      </c>
      <c r="K5" s="66">
        <f t="shared" si="1"/>
        <v>0.89885533034733311</v>
      </c>
      <c r="L5" s="66">
        <f t="shared" si="1"/>
        <v>0.97758819057930046</v>
      </c>
      <c r="M5" s="66">
        <f t="shared" si="1"/>
        <v>0.84906662131061461</v>
      </c>
      <c r="N5" s="66">
        <f t="shared" si="1"/>
        <v>0.55534006285418991</v>
      </c>
      <c r="O5" s="66">
        <f t="shared" si="1"/>
        <v>0.61859211271101688</v>
      </c>
      <c r="P5" s="66">
        <f t="shared" si="1"/>
        <v>0.88143710127068076</v>
      </c>
      <c r="Q5" s="66">
        <f t="shared" si="1"/>
        <v>0.77436815852467977</v>
      </c>
      <c r="R5" s="66">
        <f t="shared" si="1"/>
        <v>0.81238679160174376</v>
      </c>
      <c r="S5" s="66">
        <f t="shared" si="1"/>
        <v>0.29146048641817884</v>
      </c>
      <c r="T5" s="66">
        <f t="shared" si="1"/>
        <v>1.027514669391195</v>
      </c>
      <c r="U5" s="66">
        <f t="shared" si="1"/>
        <v>0.39385867229199384</v>
      </c>
      <c r="V5" s="66">
        <f t="shared" si="1"/>
        <v>1.0939268258329751</v>
      </c>
      <c r="W5" s="66">
        <f t="shared" si="1"/>
        <v>0.18649378618832771</v>
      </c>
      <c r="X5" s="66">
        <f t="shared" si="1"/>
        <v>1.3516744059128578</v>
      </c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</row>
    <row r="6" spans="3:76">
      <c r="C6" s="155" t="s">
        <v>1</v>
      </c>
      <c r="D6" s="66">
        <v>5</v>
      </c>
      <c r="E6" s="66">
        <v>6</v>
      </c>
      <c r="F6" s="66">
        <v>7</v>
      </c>
      <c r="G6" s="66">
        <v>8</v>
      </c>
      <c r="H6" s="66">
        <v>9</v>
      </c>
      <c r="I6" s="66">
        <v>10</v>
      </c>
      <c r="J6" s="66">
        <v>11</v>
      </c>
      <c r="K6" s="66">
        <v>12</v>
      </c>
      <c r="L6" s="66">
        <v>13</v>
      </c>
      <c r="M6" s="66">
        <v>14</v>
      </c>
      <c r="N6" s="66">
        <v>15</v>
      </c>
      <c r="O6" s="66">
        <v>16</v>
      </c>
      <c r="P6" s="66">
        <v>17</v>
      </c>
      <c r="Q6" s="66">
        <v>18</v>
      </c>
      <c r="R6" s="66">
        <v>19</v>
      </c>
      <c r="S6" s="66">
        <v>20</v>
      </c>
      <c r="T6" s="66">
        <v>21</v>
      </c>
      <c r="U6" s="66">
        <v>22</v>
      </c>
      <c r="V6" s="66">
        <v>23</v>
      </c>
      <c r="W6" s="66">
        <v>24</v>
      </c>
      <c r="X6" s="66">
        <v>25</v>
      </c>
      <c r="Y6" s="55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</row>
    <row r="7" spans="3:76" s="42" customFormat="1">
      <c r="C7" s="156" t="s">
        <v>327</v>
      </c>
      <c r="D7" s="52">
        <v>3</v>
      </c>
      <c r="E7" s="66">
        <v>2</v>
      </c>
      <c r="F7" s="52">
        <v>1</v>
      </c>
      <c r="G7" s="66">
        <v>3</v>
      </c>
      <c r="H7" s="52">
        <v>0</v>
      </c>
      <c r="I7" s="52">
        <v>0</v>
      </c>
      <c r="J7" s="52">
        <v>3</v>
      </c>
      <c r="K7" s="52">
        <v>1</v>
      </c>
      <c r="L7" s="52">
        <v>1</v>
      </c>
      <c r="M7" s="52">
        <v>2</v>
      </c>
      <c r="N7" s="52">
        <v>2</v>
      </c>
      <c r="O7" s="52">
        <v>2</v>
      </c>
      <c r="P7" s="52">
        <v>1</v>
      </c>
      <c r="Q7" s="52">
        <v>3</v>
      </c>
      <c r="R7" s="66">
        <v>3</v>
      </c>
      <c r="S7" s="66">
        <v>3</v>
      </c>
      <c r="T7" s="52">
        <v>3</v>
      </c>
      <c r="U7" s="52">
        <v>3</v>
      </c>
      <c r="V7" s="52">
        <v>3</v>
      </c>
      <c r="W7" s="52">
        <v>3</v>
      </c>
      <c r="X7" s="66">
        <v>0</v>
      </c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6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</row>
    <row r="8" spans="3:76">
      <c r="C8" s="44">
        <v>2</v>
      </c>
      <c r="D8" s="52">
        <v>4</v>
      </c>
      <c r="E8" s="66">
        <v>3</v>
      </c>
      <c r="F8" s="52">
        <v>1</v>
      </c>
      <c r="G8" s="66">
        <v>0</v>
      </c>
      <c r="H8" s="52">
        <v>0</v>
      </c>
      <c r="I8" s="52">
        <v>0</v>
      </c>
      <c r="J8" s="52">
        <v>3</v>
      </c>
      <c r="K8" s="52">
        <v>1</v>
      </c>
      <c r="L8" s="52">
        <v>1</v>
      </c>
      <c r="M8" s="52">
        <v>2</v>
      </c>
      <c r="N8" s="52">
        <v>2</v>
      </c>
      <c r="O8" s="52">
        <v>2</v>
      </c>
      <c r="P8" s="52">
        <v>1</v>
      </c>
      <c r="Q8" s="52">
        <v>3</v>
      </c>
      <c r="R8" s="66">
        <v>3</v>
      </c>
      <c r="S8" s="66">
        <v>2</v>
      </c>
      <c r="T8" s="52">
        <v>0</v>
      </c>
      <c r="U8" s="52">
        <v>3</v>
      </c>
      <c r="V8" s="52">
        <v>3</v>
      </c>
      <c r="W8" s="52">
        <v>3</v>
      </c>
      <c r="X8" s="66">
        <v>0</v>
      </c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6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</row>
    <row r="9" spans="3:76">
      <c r="C9" s="44">
        <v>3</v>
      </c>
      <c r="D9" s="52">
        <v>3</v>
      </c>
      <c r="E9" s="66">
        <v>2</v>
      </c>
      <c r="F9" s="52">
        <v>1</v>
      </c>
      <c r="G9" s="66">
        <v>0</v>
      </c>
      <c r="H9" s="52">
        <v>0</v>
      </c>
      <c r="I9" s="52">
        <v>0</v>
      </c>
      <c r="J9" s="52">
        <v>3</v>
      </c>
      <c r="K9" s="52">
        <v>1</v>
      </c>
      <c r="L9" s="52">
        <v>1</v>
      </c>
      <c r="M9" s="52">
        <v>2</v>
      </c>
      <c r="N9" s="52">
        <v>2</v>
      </c>
      <c r="O9" s="52">
        <v>2</v>
      </c>
      <c r="P9" s="52">
        <v>1</v>
      </c>
      <c r="Q9" s="52">
        <v>3</v>
      </c>
      <c r="R9" s="66">
        <v>3</v>
      </c>
      <c r="S9" s="66">
        <v>3</v>
      </c>
      <c r="T9" s="52">
        <v>3</v>
      </c>
      <c r="U9" s="52">
        <v>3</v>
      </c>
      <c r="V9" s="52">
        <v>3</v>
      </c>
      <c r="W9" s="52">
        <v>3</v>
      </c>
      <c r="X9" s="66">
        <v>0</v>
      </c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</row>
    <row r="10" spans="3:76">
      <c r="C10" s="44">
        <v>4</v>
      </c>
      <c r="D10" s="52">
        <v>3</v>
      </c>
      <c r="E10" s="66">
        <v>3</v>
      </c>
      <c r="F10" s="52">
        <v>1</v>
      </c>
      <c r="G10" s="66">
        <v>1</v>
      </c>
      <c r="H10" s="52">
        <v>0</v>
      </c>
      <c r="I10" s="52">
        <v>0</v>
      </c>
      <c r="J10" s="52">
        <v>3</v>
      </c>
      <c r="K10" s="52">
        <v>1</v>
      </c>
      <c r="L10" s="52">
        <v>1</v>
      </c>
      <c r="M10" s="52">
        <v>2</v>
      </c>
      <c r="N10" s="52">
        <v>2</v>
      </c>
      <c r="O10" s="52">
        <v>2</v>
      </c>
      <c r="P10" s="52">
        <v>1</v>
      </c>
      <c r="Q10" s="52">
        <v>3</v>
      </c>
      <c r="R10" s="66">
        <v>3</v>
      </c>
      <c r="S10" s="66">
        <v>3</v>
      </c>
      <c r="T10" s="52">
        <v>3</v>
      </c>
      <c r="U10" s="52">
        <v>3</v>
      </c>
      <c r="V10" s="52">
        <v>3</v>
      </c>
      <c r="W10" s="52">
        <v>3</v>
      </c>
      <c r="X10" s="66">
        <v>0</v>
      </c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</row>
    <row r="11" spans="3:76">
      <c r="C11" s="44">
        <v>5</v>
      </c>
      <c r="D11" s="52">
        <v>2</v>
      </c>
      <c r="E11" s="66">
        <v>3</v>
      </c>
      <c r="F11" s="52">
        <v>1</v>
      </c>
      <c r="G11" s="66">
        <v>0</v>
      </c>
      <c r="H11" s="52">
        <v>0</v>
      </c>
      <c r="I11" s="52">
        <v>0</v>
      </c>
      <c r="J11" s="52">
        <v>3</v>
      </c>
      <c r="K11" s="52">
        <v>1</v>
      </c>
      <c r="L11" s="52">
        <v>1</v>
      </c>
      <c r="M11" s="52">
        <v>2</v>
      </c>
      <c r="N11" s="52">
        <v>2</v>
      </c>
      <c r="O11" s="52">
        <v>2</v>
      </c>
      <c r="P11" s="52">
        <v>1</v>
      </c>
      <c r="Q11" s="52">
        <v>3</v>
      </c>
      <c r="R11" s="66">
        <v>1</v>
      </c>
      <c r="S11" s="66">
        <v>3</v>
      </c>
      <c r="T11" s="52">
        <v>1</v>
      </c>
      <c r="U11" s="52">
        <v>3</v>
      </c>
      <c r="V11" s="52">
        <v>3</v>
      </c>
      <c r="W11" s="52">
        <v>3</v>
      </c>
      <c r="X11" s="66">
        <v>0</v>
      </c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</row>
    <row r="12" spans="3:76">
      <c r="C12" s="44">
        <v>6</v>
      </c>
      <c r="D12" s="52">
        <v>4</v>
      </c>
      <c r="E12" s="66">
        <v>3</v>
      </c>
      <c r="F12" s="52">
        <v>0</v>
      </c>
      <c r="G12" s="66">
        <v>0</v>
      </c>
      <c r="H12" s="52">
        <v>0</v>
      </c>
      <c r="I12" s="52">
        <v>0</v>
      </c>
      <c r="J12" s="52">
        <v>3</v>
      </c>
      <c r="K12" s="52">
        <v>1</v>
      </c>
      <c r="L12" s="52">
        <v>1</v>
      </c>
      <c r="M12" s="52">
        <v>0</v>
      </c>
      <c r="N12" s="52">
        <v>2</v>
      </c>
      <c r="O12" s="52">
        <v>2</v>
      </c>
      <c r="P12" s="52">
        <v>1</v>
      </c>
      <c r="Q12" s="52">
        <v>3</v>
      </c>
      <c r="R12" s="66">
        <v>1</v>
      </c>
      <c r="S12" s="66">
        <v>3</v>
      </c>
      <c r="T12" s="52">
        <v>3</v>
      </c>
      <c r="U12" s="52">
        <v>3</v>
      </c>
      <c r="V12" s="52">
        <v>3</v>
      </c>
      <c r="W12" s="52">
        <v>3</v>
      </c>
      <c r="X12" s="66">
        <v>0</v>
      </c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</row>
    <row r="13" spans="3:76">
      <c r="C13" s="44">
        <v>7</v>
      </c>
      <c r="D13" s="52">
        <v>2</v>
      </c>
      <c r="E13" s="66">
        <v>2</v>
      </c>
      <c r="F13" s="52">
        <v>1</v>
      </c>
      <c r="G13" s="66">
        <v>0</v>
      </c>
      <c r="H13" s="52">
        <v>0</v>
      </c>
      <c r="I13" s="52">
        <v>0</v>
      </c>
      <c r="J13" s="52">
        <v>2</v>
      </c>
      <c r="K13" s="52">
        <v>1</v>
      </c>
      <c r="L13" s="52">
        <v>1</v>
      </c>
      <c r="M13" s="52">
        <v>2</v>
      </c>
      <c r="N13" s="52">
        <v>2</v>
      </c>
      <c r="O13" s="52">
        <v>2</v>
      </c>
      <c r="P13" s="52">
        <v>1</v>
      </c>
      <c r="Q13" s="52">
        <v>3</v>
      </c>
      <c r="R13" s="66">
        <v>3</v>
      </c>
      <c r="S13" s="66">
        <v>3</v>
      </c>
      <c r="T13" s="52">
        <v>3</v>
      </c>
      <c r="U13" s="52">
        <v>3</v>
      </c>
      <c r="V13" s="52">
        <v>0</v>
      </c>
      <c r="W13" s="52">
        <v>3</v>
      </c>
      <c r="X13" s="66">
        <v>0</v>
      </c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</row>
    <row r="14" spans="3:76">
      <c r="C14" s="44">
        <v>8</v>
      </c>
      <c r="D14" s="52">
        <v>2</v>
      </c>
      <c r="E14" s="66">
        <v>2</v>
      </c>
      <c r="F14" s="52">
        <v>1</v>
      </c>
      <c r="G14" s="66">
        <v>0</v>
      </c>
      <c r="H14" s="52">
        <v>0</v>
      </c>
      <c r="I14" s="52">
        <v>0</v>
      </c>
      <c r="J14" s="52">
        <v>2</v>
      </c>
      <c r="K14" s="52">
        <v>1</v>
      </c>
      <c r="L14" s="52">
        <v>1</v>
      </c>
      <c r="M14" s="52">
        <v>0</v>
      </c>
      <c r="N14" s="52">
        <v>2</v>
      </c>
      <c r="O14" s="52">
        <v>0</v>
      </c>
      <c r="P14" s="52">
        <v>1</v>
      </c>
      <c r="Q14" s="52">
        <v>2</v>
      </c>
      <c r="R14" s="66">
        <v>3</v>
      </c>
      <c r="S14" s="66">
        <v>1</v>
      </c>
      <c r="T14" s="52">
        <v>3</v>
      </c>
      <c r="U14" s="52">
        <v>3</v>
      </c>
      <c r="V14" s="52">
        <v>0</v>
      </c>
      <c r="W14" s="52">
        <v>3</v>
      </c>
      <c r="X14" s="66">
        <v>0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</row>
    <row r="15" spans="3:76">
      <c r="C15" s="44">
        <v>9</v>
      </c>
      <c r="D15" s="52">
        <v>2</v>
      </c>
      <c r="E15" s="66">
        <v>1</v>
      </c>
      <c r="F15" s="52">
        <v>1</v>
      </c>
      <c r="G15" s="66">
        <v>0</v>
      </c>
      <c r="H15" s="52">
        <v>0</v>
      </c>
      <c r="I15" s="52">
        <v>0</v>
      </c>
      <c r="J15" s="52">
        <v>3</v>
      </c>
      <c r="K15" s="52">
        <v>1</v>
      </c>
      <c r="L15" s="52">
        <v>1</v>
      </c>
      <c r="M15" s="52">
        <v>2</v>
      </c>
      <c r="N15" s="52">
        <v>2</v>
      </c>
      <c r="O15" s="52">
        <v>2</v>
      </c>
      <c r="P15" s="52">
        <v>1</v>
      </c>
      <c r="Q15" s="52">
        <v>2</v>
      </c>
      <c r="R15" s="66">
        <v>3</v>
      </c>
      <c r="S15" s="66">
        <v>3</v>
      </c>
      <c r="T15" s="52">
        <v>3</v>
      </c>
      <c r="U15" s="52">
        <v>3</v>
      </c>
      <c r="V15" s="52">
        <v>3</v>
      </c>
      <c r="W15" s="52">
        <v>3</v>
      </c>
      <c r="X15" s="66">
        <v>0</v>
      </c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</row>
    <row r="16" spans="3:76">
      <c r="C16" s="44">
        <v>10</v>
      </c>
      <c r="D16" s="52">
        <v>3</v>
      </c>
      <c r="E16" s="66">
        <v>3</v>
      </c>
      <c r="F16" s="52">
        <v>1</v>
      </c>
      <c r="G16" s="66">
        <v>0</v>
      </c>
      <c r="H16" s="52">
        <v>0</v>
      </c>
      <c r="I16" s="52">
        <v>0</v>
      </c>
      <c r="J16" s="52">
        <v>3</v>
      </c>
      <c r="K16" s="52">
        <v>1</v>
      </c>
      <c r="L16" s="52">
        <v>1</v>
      </c>
      <c r="M16" s="52">
        <v>2</v>
      </c>
      <c r="N16" s="52">
        <v>2</v>
      </c>
      <c r="O16" s="52">
        <v>2</v>
      </c>
      <c r="P16" s="52">
        <v>1</v>
      </c>
      <c r="Q16" s="52">
        <v>3</v>
      </c>
      <c r="R16" s="66">
        <v>3</v>
      </c>
      <c r="S16" s="66">
        <v>3</v>
      </c>
      <c r="T16" s="52">
        <v>3</v>
      </c>
      <c r="U16" s="52">
        <v>3</v>
      </c>
      <c r="V16" s="52">
        <v>3</v>
      </c>
      <c r="W16" s="52">
        <v>3</v>
      </c>
      <c r="X16" s="66">
        <v>0</v>
      </c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</row>
    <row r="17" spans="3:76">
      <c r="C17" s="44">
        <v>11</v>
      </c>
      <c r="D17" s="52">
        <v>4</v>
      </c>
      <c r="E17" s="66">
        <v>2</v>
      </c>
      <c r="F17" s="52">
        <v>1</v>
      </c>
      <c r="G17" s="66">
        <v>0</v>
      </c>
      <c r="H17" s="52">
        <v>1</v>
      </c>
      <c r="I17" s="52">
        <v>0</v>
      </c>
      <c r="J17" s="52">
        <v>3</v>
      </c>
      <c r="K17" s="52">
        <v>1</v>
      </c>
      <c r="L17" s="52">
        <v>1</v>
      </c>
      <c r="M17" s="52">
        <v>2</v>
      </c>
      <c r="N17" s="52">
        <v>2</v>
      </c>
      <c r="O17" s="52">
        <v>0</v>
      </c>
      <c r="P17" s="52">
        <v>1</v>
      </c>
      <c r="Q17" s="52">
        <v>3</v>
      </c>
      <c r="R17" s="66">
        <v>3</v>
      </c>
      <c r="S17" s="66">
        <v>3</v>
      </c>
      <c r="T17" s="52">
        <v>3</v>
      </c>
      <c r="U17" s="52">
        <v>3</v>
      </c>
      <c r="V17" s="52">
        <v>3</v>
      </c>
      <c r="W17" s="52">
        <v>3</v>
      </c>
      <c r="X17" s="66">
        <v>0</v>
      </c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</row>
    <row r="18" spans="3:76">
      <c r="C18" s="44">
        <v>12</v>
      </c>
      <c r="D18" s="52">
        <v>4</v>
      </c>
      <c r="E18" s="66">
        <v>3</v>
      </c>
      <c r="F18" s="52">
        <v>1</v>
      </c>
      <c r="G18" s="66">
        <v>0</v>
      </c>
      <c r="H18" s="52">
        <v>0</v>
      </c>
      <c r="I18" s="52">
        <v>0</v>
      </c>
      <c r="J18" s="52">
        <v>3</v>
      </c>
      <c r="K18" s="52">
        <v>3</v>
      </c>
      <c r="L18" s="52">
        <v>3</v>
      </c>
      <c r="M18" s="52">
        <v>2</v>
      </c>
      <c r="N18" s="52">
        <v>2</v>
      </c>
      <c r="O18" s="52">
        <v>2</v>
      </c>
      <c r="P18" s="52">
        <v>1</v>
      </c>
      <c r="Q18" s="52">
        <v>2</v>
      </c>
      <c r="R18" s="66">
        <v>3</v>
      </c>
      <c r="S18" s="66">
        <v>3</v>
      </c>
      <c r="T18" s="52">
        <v>0</v>
      </c>
      <c r="U18" s="52">
        <v>0</v>
      </c>
      <c r="V18" s="52">
        <v>3</v>
      </c>
      <c r="W18" s="52">
        <v>3</v>
      </c>
      <c r="X18" s="66">
        <v>0</v>
      </c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</row>
    <row r="19" spans="3:76">
      <c r="C19" s="44">
        <v>13</v>
      </c>
      <c r="D19" s="52">
        <v>3</v>
      </c>
      <c r="E19" s="66">
        <v>3</v>
      </c>
      <c r="F19" s="52">
        <v>1</v>
      </c>
      <c r="G19" s="66">
        <v>0</v>
      </c>
      <c r="H19" s="52">
        <v>0</v>
      </c>
      <c r="I19" s="52">
        <v>0</v>
      </c>
      <c r="J19" s="52">
        <v>3</v>
      </c>
      <c r="K19" s="52">
        <v>1</v>
      </c>
      <c r="L19" s="52">
        <v>1</v>
      </c>
      <c r="M19" s="52">
        <v>2</v>
      </c>
      <c r="N19" s="52">
        <v>2</v>
      </c>
      <c r="O19" s="52">
        <v>0</v>
      </c>
      <c r="P19" s="52">
        <v>1</v>
      </c>
      <c r="Q19" s="52">
        <v>3</v>
      </c>
      <c r="R19" s="66">
        <v>3</v>
      </c>
      <c r="S19" s="66">
        <v>3</v>
      </c>
      <c r="T19" s="52">
        <v>3</v>
      </c>
      <c r="U19" s="52">
        <v>3</v>
      </c>
      <c r="V19" s="52">
        <v>3</v>
      </c>
      <c r="W19" s="52">
        <v>3</v>
      </c>
      <c r="X19" s="66">
        <v>0</v>
      </c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</row>
    <row r="20" spans="3:76">
      <c r="C20" s="44">
        <v>14</v>
      </c>
      <c r="D20" s="52">
        <v>3</v>
      </c>
      <c r="E20" s="66">
        <v>0</v>
      </c>
      <c r="F20" s="52">
        <v>1</v>
      </c>
      <c r="G20" s="66">
        <v>3</v>
      </c>
      <c r="H20" s="52">
        <v>0</v>
      </c>
      <c r="I20" s="52">
        <v>0</v>
      </c>
      <c r="J20" s="52">
        <v>2</v>
      </c>
      <c r="K20" s="52">
        <v>1</v>
      </c>
      <c r="L20" s="52">
        <v>1</v>
      </c>
      <c r="M20" s="52">
        <v>1</v>
      </c>
      <c r="N20" s="52">
        <v>2</v>
      </c>
      <c r="O20" s="52">
        <v>2</v>
      </c>
      <c r="P20" s="52">
        <v>1</v>
      </c>
      <c r="Q20" s="52">
        <v>2</v>
      </c>
      <c r="R20" s="66">
        <v>3</v>
      </c>
      <c r="S20" s="66">
        <v>2</v>
      </c>
      <c r="T20" s="52">
        <v>1</v>
      </c>
      <c r="U20" s="52">
        <v>3</v>
      </c>
      <c r="V20" s="52">
        <v>3</v>
      </c>
      <c r="W20" s="52">
        <v>1</v>
      </c>
      <c r="X20" s="66">
        <v>0</v>
      </c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</row>
    <row r="21" spans="3:76">
      <c r="C21" s="44">
        <v>15</v>
      </c>
      <c r="D21" s="52">
        <v>4</v>
      </c>
      <c r="E21" s="66">
        <v>0</v>
      </c>
      <c r="F21" s="52">
        <v>1</v>
      </c>
      <c r="G21" s="66">
        <v>3</v>
      </c>
      <c r="H21" s="52">
        <v>0</v>
      </c>
      <c r="I21" s="52">
        <v>0</v>
      </c>
      <c r="J21" s="52">
        <v>3</v>
      </c>
      <c r="K21" s="52">
        <v>1</v>
      </c>
      <c r="L21" s="52">
        <v>1</v>
      </c>
      <c r="M21" s="52">
        <v>2</v>
      </c>
      <c r="N21" s="52">
        <v>2</v>
      </c>
      <c r="O21" s="52">
        <v>2</v>
      </c>
      <c r="P21" s="52">
        <v>1</v>
      </c>
      <c r="Q21" s="52">
        <v>2</v>
      </c>
      <c r="R21" s="66">
        <v>3</v>
      </c>
      <c r="S21" s="66">
        <v>3</v>
      </c>
      <c r="T21" s="52">
        <v>1</v>
      </c>
      <c r="U21" s="52">
        <v>3</v>
      </c>
      <c r="V21" s="52">
        <v>3</v>
      </c>
      <c r="W21" s="52">
        <v>3</v>
      </c>
      <c r="X21" s="66">
        <v>0</v>
      </c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</row>
    <row r="22" spans="3:76">
      <c r="C22" s="44">
        <v>16</v>
      </c>
      <c r="D22" s="52">
        <v>4</v>
      </c>
      <c r="E22" s="66">
        <v>3</v>
      </c>
      <c r="F22" s="52">
        <v>1</v>
      </c>
      <c r="G22" s="66">
        <v>3</v>
      </c>
      <c r="H22" s="52">
        <v>0</v>
      </c>
      <c r="I22" s="52">
        <v>0</v>
      </c>
      <c r="J22" s="52">
        <v>2</v>
      </c>
      <c r="K22" s="52">
        <v>1</v>
      </c>
      <c r="L22" s="52">
        <v>1</v>
      </c>
      <c r="M22" s="52">
        <v>2</v>
      </c>
      <c r="N22" s="52">
        <v>2</v>
      </c>
      <c r="O22" s="52">
        <v>0</v>
      </c>
      <c r="P22" s="52">
        <v>1</v>
      </c>
      <c r="Q22" s="52">
        <v>3</v>
      </c>
      <c r="R22" s="66">
        <v>3</v>
      </c>
      <c r="S22" s="66">
        <v>3</v>
      </c>
      <c r="T22" s="52">
        <v>1</v>
      </c>
      <c r="U22" s="52">
        <v>3</v>
      </c>
      <c r="V22" s="52">
        <v>3</v>
      </c>
      <c r="W22" s="52">
        <v>3</v>
      </c>
      <c r="X22" s="66">
        <v>1</v>
      </c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</row>
    <row r="23" spans="3:76">
      <c r="C23" s="44">
        <v>17</v>
      </c>
      <c r="D23" s="52">
        <v>4</v>
      </c>
      <c r="E23" s="66">
        <v>0</v>
      </c>
      <c r="F23" s="52">
        <v>0</v>
      </c>
      <c r="G23" s="66">
        <v>0</v>
      </c>
      <c r="H23" s="52">
        <v>0</v>
      </c>
      <c r="I23" s="52">
        <v>0</v>
      </c>
      <c r="J23" s="52">
        <v>3</v>
      </c>
      <c r="K23" s="52">
        <v>1</v>
      </c>
      <c r="L23" s="52">
        <v>1</v>
      </c>
      <c r="M23" s="52">
        <v>2</v>
      </c>
      <c r="N23" s="52">
        <v>2</v>
      </c>
      <c r="O23" s="52">
        <v>0</v>
      </c>
      <c r="P23" s="52">
        <v>1</v>
      </c>
      <c r="Q23" s="52">
        <v>2</v>
      </c>
      <c r="R23" s="66">
        <v>1</v>
      </c>
      <c r="S23" s="66">
        <v>3</v>
      </c>
      <c r="T23" s="52">
        <v>3</v>
      </c>
      <c r="U23" s="52">
        <v>3</v>
      </c>
      <c r="V23" s="52">
        <v>3</v>
      </c>
      <c r="W23" s="52">
        <v>3</v>
      </c>
      <c r="X23" s="66">
        <v>1</v>
      </c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</row>
    <row r="24" spans="3:76">
      <c r="C24" s="44">
        <v>18</v>
      </c>
      <c r="D24" s="52">
        <v>3</v>
      </c>
      <c r="E24" s="66">
        <v>2</v>
      </c>
      <c r="F24" s="52">
        <v>1</v>
      </c>
      <c r="G24" s="66">
        <v>0</v>
      </c>
      <c r="H24" s="52">
        <v>0</v>
      </c>
      <c r="I24" s="52">
        <v>0</v>
      </c>
      <c r="J24" s="52">
        <v>3</v>
      </c>
      <c r="K24" s="52">
        <v>1</v>
      </c>
      <c r="L24" s="52">
        <v>1</v>
      </c>
      <c r="M24" s="52">
        <v>2</v>
      </c>
      <c r="N24" s="52">
        <v>2</v>
      </c>
      <c r="O24" s="52">
        <v>2</v>
      </c>
      <c r="P24" s="52">
        <v>1</v>
      </c>
      <c r="Q24" s="52">
        <v>2</v>
      </c>
      <c r="R24" s="66">
        <v>3</v>
      </c>
      <c r="S24" s="66">
        <v>3</v>
      </c>
      <c r="T24" s="52">
        <v>0</v>
      </c>
      <c r="U24" s="52">
        <v>3</v>
      </c>
      <c r="V24" s="52">
        <v>3</v>
      </c>
      <c r="W24" s="52">
        <v>3</v>
      </c>
      <c r="X24" s="66">
        <v>0</v>
      </c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</row>
    <row r="25" spans="3:76">
      <c r="C25" s="44">
        <v>19</v>
      </c>
      <c r="D25" s="52">
        <v>3</v>
      </c>
      <c r="E25" s="66">
        <v>3</v>
      </c>
      <c r="F25" s="52">
        <v>1</v>
      </c>
      <c r="G25" s="66">
        <v>3</v>
      </c>
      <c r="H25" s="52">
        <v>0</v>
      </c>
      <c r="I25" s="52">
        <v>0</v>
      </c>
      <c r="J25" s="52">
        <v>2</v>
      </c>
      <c r="K25" s="52">
        <v>1</v>
      </c>
      <c r="L25" s="52">
        <v>1</v>
      </c>
      <c r="M25" s="52">
        <v>2</v>
      </c>
      <c r="N25" s="52">
        <v>2</v>
      </c>
      <c r="O25" s="52">
        <v>2</v>
      </c>
      <c r="P25" s="52">
        <v>1</v>
      </c>
      <c r="Q25" s="52">
        <v>1</v>
      </c>
      <c r="R25" s="66">
        <v>3</v>
      </c>
      <c r="S25" s="66">
        <v>3</v>
      </c>
      <c r="T25" s="52">
        <v>3</v>
      </c>
      <c r="U25" s="52">
        <v>3</v>
      </c>
      <c r="V25" s="52">
        <v>3</v>
      </c>
      <c r="W25" s="52">
        <v>3</v>
      </c>
      <c r="X25" s="66">
        <v>0</v>
      </c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</row>
    <row r="26" spans="3:76">
      <c r="C26" s="44">
        <v>20</v>
      </c>
      <c r="D26" s="52">
        <v>4</v>
      </c>
      <c r="E26" s="66">
        <v>2</v>
      </c>
      <c r="F26" s="52">
        <v>1</v>
      </c>
      <c r="G26" s="66">
        <v>0</v>
      </c>
      <c r="H26" s="52">
        <v>0</v>
      </c>
      <c r="I26" s="52">
        <v>0</v>
      </c>
      <c r="J26" s="52">
        <v>3</v>
      </c>
      <c r="K26" s="52">
        <v>1</v>
      </c>
      <c r="L26" s="52">
        <v>1</v>
      </c>
      <c r="M26" s="52">
        <v>0</v>
      </c>
      <c r="N26" s="52">
        <v>2</v>
      </c>
      <c r="O26" s="52">
        <v>0</v>
      </c>
      <c r="P26" s="52">
        <v>1</v>
      </c>
      <c r="Q26" s="52">
        <v>2</v>
      </c>
      <c r="R26" s="66">
        <v>3</v>
      </c>
      <c r="S26" s="66">
        <v>3</v>
      </c>
      <c r="T26" s="52">
        <v>3</v>
      </c>
      <c r="U26" s="52">
        <v>3</v>
      </c>
      <c r="V26" s="52">
        <v>3</v>
      </c>
      <c r="W26" s="52">
        <v>3</v>
      </c>
      <c r="X26" s="66">
        <v>0</v>
      </c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</row>
    <row r="27" spans="3:76">
      <c r="C27" s="44">
        <v>21</v>
      </c>
      <c r="D27" s="52">
        <v>2</v>
      </c>
      <c r="E27" s="66">
        <v>3</v>
      </c>
      <c r="F27" s="52">
        <v>1</v>
      </c>
      <c r="G27" s="66">
        <v>0</v>
      </c>
      <c r="H27" s="52">
        <v>0</v>
      </c>
      <c r="I27" s="52">
        <v>0</v>
      </c>
      <c r="J27" s="52">
        <v>3</v>
      </c>
      <c r="K27" s="52">
        <v>1</v>
      </c>
      <c r="L27" s="52">
        <v>1</v>
      </c>
      <c r="M27" s="52">
        <v>0</v>
      </c>
      <c r="N27" s="52">
        <v>2</v>
      </c>
      <c r="O27" s="52">
        <v>0</v>
      </c>
      <c r="P27" s="52">
        <v>1</v>
      </c>
      <c r="Q27" s="52">
        <v>2</v>
      </c>
      <c r="R27" s="66">
        <v>3</v>
      </c>
      <c r="S27" s="66">
        <v>3</v>
      </c>
      <c r="T27" s="52">
        <v>3</v>
      </c>
      <c r="U27" s="52">
        <v>3</v>
      </c>
      <c r="V27" s="52">
        <v>3</v>
      </c>
      <c r="W27" s="52">
        <v>3</v>
      </c>
      <c r="X27" s="66">
        <v>0</v>
      </c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</row>
    <row r="28" spans="3:76">
      <c r="C28" s="44">
        <v>22</v>
      </c>
      <c r="D28" s="52">
        <v>4</v>
      </c>
      <c r="E28" s="66">
        <v>3</v>
      </c>
      <c r="F28" s="52">
        <v>1</v>
      </c>
      <c r="G28" s="66">
        <v>0</v>
      </c>
      <c r="H28" s="52">
        <v>0</v>
      </c>
      <c r="I28" s="52">
        <v>0</v>
      </c>
      <c r="J28" s="52">
        <v>3</v>
      </c>
      <c r="K28" s="52">
        <v>1</v>
      </c>
      <c r="L28" s="52">
        <v>1</v>
      </c>
      <c r="M28" s="52">
        <v>0</v>
      </c>
      <c r="N28" s="52">
        <v>0</v>
      </c>
      <c r="O28" s="52">
        <v>0</v>
      </c>
      <c r="P28" s="52">
        <v>1</v>
      </c>
      <c r="Q28" s="52">
        <v>3</v>
      </c>
      <c r="R28" s="66">
        <v>3</v>
      </c>
      <c r="S28" s="66">
        <v>3</v>
      </c>
      <c r="T28" s="52">
        <v>1</v>
      </c>
      <c r="U28" s="52">
        <v>3</v>
      </c>
      <c r="V28" s="52">
        <v>3</v>
      </c>
      <c r="W28" s="52">
        <v>3</v>
      </c>
      <c r="X28" s="66">
        <v>0</v>
      </c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</row>
    <row r="29" spans="3:76">
      <c r="C29" s="44">
        <v>23</v>
      </c>
      <c r="D29" s="52">
        <v>4</v>
      </c>
      <c r="E29" s="66">
        <v>3</v>
      </c>
      <c r="F29" s="52">
        <v>1</v>
      </c>
      <c r="G29" s="66">
        <v>0</v>
      </c>
      <c r="H29" s="52">
        <v>0</v>
      </c>
      <c r="I29" s="52">
        <v>0</v>
      </c>
      <c r="J29" s="52">
        <v>3</v>
      </c>
      <c r="K29" s="52">
        <v>1</v>
      </c>
      <c r="L29" s="52">
        <v>1</v>
      </c>
      <c r="M29" s="52">
        <v>0</v>
      </c>
      <c r="N29" s="52">
        <v>2</v>
      </c>
      <c r="O29" s="52">
        <v>0</v>
      </c>
      <c r="P29" s="52">
        <v>1</v>
      </c>
      <c r="Q29" s="52">
        <v>3</v>
      </c>
      <c r="R29" s="66">
        <v>3</v>
      </c>
      <c r="S29" s="66">
        <v>3</v>
      </c>
      <c r="T29" s="52">
        <v>3</v>
      </c>
      <c r="U29" s="52">
        <v>3</v>
      </c>
      <c r="V29" s="52">
        <v>3</v>
      </c>
      <c r="W29" s="52">
        <v>3</v>
      </c>
      <c r="X29" s="66">
        <v>0</v>
      </c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</row>
    <row r="30" spans="3:76">
      <c r="C30" s="44">
        <v>24</v>
      </c>
      <c r="D30" s="52">
        <v>4</v>
      </c>
      <c r="E30" s="66">
        <v>3</v>
      </c>
      <c r="F30" s="52">
        <v>1</v>
      </c>
      <c r="G30" s="66">
        <v>3</v>
      </c>
      <c r="H30" s="52">
        <v>0</v>
      </c>
      <c r="I30" s="52">
        <v>0</v>
      </c>
      <c r="J30" s="52">
        <v>3</v>
      </c>
      <c r="K30" s="52">
        <v>1</v>
      </c>
      <c r="L30" s="52">
        <v>1</v>
      </c>
      <c r="M30" s="52">
        <v>2</v>
      </c>
      <c r="N30" s="52">
        <v>2</v>
      </c>
      <c r="O30" s="52">
        <v>2</v>
      </c>
      <c r="P30" s="52">
        <v>1</v>
      </c>
      <c r="Q30" s="52">
        <v>2</v>
      </c>
      <c r="R30" s="66">
        <v>3</v>
      </c>
      <c r="S30" s="66">
        <v>3</v>
      </c>
      <c r="T30" s="52">
        <v>1</v>
      </c>
      <c r="U30" s="52">
        <v>3</v>
      </c>
      <c r="V30" s="52">
        <v>3</v>
      </c>
      <c r="W30" s="52">
        <v>3</v>
      </c>
      <c r="X30" s="66">
        <v>0</v>
      </c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</row>
    <row r="31" spans="3:76">
      <c r="C31" s="44">
        <v>25</v>
      </c>
      <c r="D31" s="52">
        <v>1</v>
      </c>
      <c r="E31" s="66">
        <v>3</v>
      </c>
      <c r="F31" s="52">
        <v>0</v>
      </c>
      <c r="G31" s="66">
        <v>0</v>
      </c>
      <c r="H31" s="52">
        <v>0</v>
      </c>
      <c r="I31" s="52">
        <v>3</v>
      </c>
      <c r="J31" s="52">
        <v>3</v>
      </c>
      <c r="K31" s="52">
        <v>3</v>
      </c>
      <c r="L31" s="52">
        <v>2</v>
      </c>
      <c r="M31" s="52">
        <v>2</v>
      </c>
      <c r="N31" s="52">
        <v>2</v>
      </c>
      <c r="O31" s="52">
        <v>1</v>
      </c>
      <c r="P31" s="52">
        <v>2</v>
      </c>
      <c r="Q31" s="52">
        <v>3</v>
      </c>
      <c r="R31" s="66">
        <v>3</v>
      </c>
      <c r="S31" s="66">
        <v>3</v>
      </c>
      <c r="T31" s="52">
        <v>3</v>
      </c>
      <c r="U31" s="52">
        <v>3</v>
      </c>
      <c r="V31" s="52">
        <v>3</v>
      </c>
      <c r="W31" s="52">
        <v>3</v>
      </c>
      <c r="X31" s="66">
        <v>0</v>
      </c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</row>
    <row r="32" spans="3:76">
      <c r="C32" s="44">
        <v>26</v>
      </c>
      <c r="D32" s="52">
        <v>4</v>
      </c>
      <c r="E32" s="66">
        <v>3</v>
      </c>
      <c r="F32" s="52">
        <v>1</v>
      </c>
      <c r="G32" s="66">
        <v>3</v>
      </c>
      <c r="H32" s="52">
        <v>0</v>
      </c>
      <c r="I32" s="52">
        <v>0</v>
      </c>
      <c r="J32" s="52">
        <v>3</v>
      </c>
      <c r="K32" s="52">
        <v>1</v>
      </c>
      <c r="L32" s="52">
        <v>1</v>
      </c>
      <c r="M32" s="52">
        <v>2</v>
      </c>
      <c r="N32" s="52">
        <v>2</v>
      </c>
      <c r="O32" s="52">
        <v>0</v>
      </c>
      <c r="P32" s="52">
        <v>1</v>
      </c>
      <c r="Q32" s="52">
        <v>2</v>
      </c>
      <c r="R32" s="66">
        <v>0</v>
      </c>
      <c r="S32" s="66">
        <v>1</v>
      </c>
      <c r="T32" s="52">
        <v>0</v>
      </c>
      <c r="U32" s="52">
        <v>3</v>
      </c>
      <c r="V32" s="52">
        <v>3</v>
      </c>
      <c r="W32" s="52">
        <v>3</v>
      </c>
      <c r="X32" s="66">
        <v>0</v>
      </c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</row>
    <row r="33" spans="3:77">
      <c r="C33" s="44">
        <v>27</v>
      </c>
      <c r="D33" s="52">
        <v>3</v>
      </c>
      <c r="E33" s="66">
        <v>2</v>
      </c>
      <c r="F33" s="52">
        <v>1</v>
      </c>
      <c r="G33" s="66">
        <v>1</v>
      </c>
      <c r="H33" s="52">
        <v>1</v>
      </c>
      <c r="I33" s="52">
        <v>0</v>
      </c>
      <c r="J33" s="52">
        <v>2</v>
      </c>
      <c r="K33" s="52">
        <v>1</v>
      </c>
      <c r="L33" s="52">
        <v>3</v>
      </c>
      <c r="M33" s="52">
        <v>2</v>
      </c>
      <c r="N33" s="52">
        <v>2</v>
      </c>
      <c r="O33" s="52">
        <v>2</v>
      </c>
      <c r="P33" s="52">
        <v>1</v>
      </c>
      <c r="Q33" s="52">
        <v>2</v>
      </c>
      <c r="R33" s="66">
        <v>3</v>
      </c>
      <c r="S33" s="66">
        <v>3</v>
      </c>
      <c r="T33" s="52">
        <v>3</v>
      </c>
      <c r="U33" s="52">
        <v>3</v>
      </c>
      <c r="V33" s="52">
        <v>3</v>
      </c>
      <c r="W33" s="52">
        <v>3</v>
      </c>
      <c r="X33" s="66">
        <v>0</v>
      </c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</row>
    <row r="34" spans="3:77">
      <c r="C34" s="157" t="s">
        <v>331</v>
      </c>
      <c r="D34" s="52">
        <v>2</v>
      </c>
      <c r="E34" s="66">
        <v>3</v>
      </c>
      <c r="F34" s="52">
        <v>1</v>
      </c>
      <c r="G34" s="66">
        <v>1</v>
      </c>
      <c r="H34" s="52">
        <v>3</v>
      </c>
      <c r="I34" s="52">
        <v>0</v>
      </c>
      <c r="J34" s="52">
        <v>0</v>
      </c>
      <c r="K34" s="52">
        <v>2</v>
      </c>
      <c r="L34" s="52">
        <v>3</v>
      </c>
      <c r="M34" s="52">
        <v>1</v>
      </c>
      <c r="N34" s="52">
        <v>2</v>
      </c>
      <c r="O34" s="52">
        <v>2</v>
      </c>
      <c r="P34" s="52">
        <v>0</v>
      </c>
      <c r="Q34" s="52">
        <v>1</v>
      </c>
      <c r="R34" s="66">
        <v>2</v>
      </c>
      <c r="S34" s="66">
        <v>3</v>
      </c>
      <c r="T34" s="52">
        <v>3</v>
      </c>
      <c r="U34" s="52">
        <v>3</v>
      </c>
      <c r="V34" s="52">
        <v>3</v>
      </c>
      <c r="W34" s="52">
        <v>3</v>
      </c>
      <c r="X34" s="66">
        <v>0</v>
      </c>
      <c r="AR34" s="58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</row>
    <row r="35" spans="3:77">
      <c r="C35" s="44">
        <v>29</v>
      </c>
      <c r="D35" s="52">
        <v>2</v>
      </c>
      <c r="E35" s="66">
        <v>2</v>
      </c>
      <c r="F35" s="52">
        <v>1</v>
      </c>
      <c r="G35" s="66">
        <v>1</v>
      </c>
      <c r="H35" s="52">
        <v>0</v>
      </c>
      <c r="I35" s="52">
        <v>0</v>
      </c>
      <c r="J35" s="52">
        <v>0</v>
      </c>
      <c r="K35" s="52">
        <v>2</v>
      </c>
      <c r="L35" s="52">
        <v>3</v>
      </c>
      <c r="M35" s="52">
        <v>1</v>
      </c>
      <c r="N35" s="52">
        <v>2</v>
      </c>
      <c r="O35" s="52">
        <v>2</v>
      </c>
      <c r="P35" s="52">
        <v>0</v>
      </c>
      <c r="Q35" s="52">
        <v>2</v>
      </c>
      <c r="R35" s="66">
        <v>3</v>
      </c>
      <c r="S35" s="66">
        <v>3</v>
      </c>
      <c r="T35" s="52">
        <v>3</v>
      </c>
      <c r="U35" s="52">
        <v>3</v>
      </c>
      <c r="V35" s="52">
        <v>3</v>
      </c>
      <c r="W35" s="52">
        <v>3</v>
      </c>
      <c r="X35" s="66">
        <v>0</v>
      </c>
      <c r="AR35" s="58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</row>
    <row r="36" spans="3:77">
      <c r="C36" s="44">
        <v>30</v>
      </c>
      <c r="D36" s="52">
        <v>1</v>
      </c>
      <c r="E36" s="66">
        <v>2</v>
      </c>
      <c r="F36" s="52">
        <v>1</v>
      </c>
      <c r="G36" s="66">
        <v>1</v>
      </c>
      <c r="H36" s="52">
        <v>0</v>
      </c>
      <c r="I36" s="52">
        <v>0</v>
      </c>
      <c r="J36" s="52">
        <v>0</v>
      </c>
      <c r="K36" s="52">
        <v>2</v>
      </c>
      <c r="L36" s="52">
        <v>3</v>
      </c>
      <c r="M36" s="52">
        <v>1</v>
      </c>
      <c r="N36" s="52">
        <v>2</v>
      </c>
      <c r="O36" s="52">
        <v>2</v>
      </c>
      <c r="P36" s="52">
        <v>0</v>
      </c>
      <c r="Q36" s="52">
        <v>2</v>
      </c>
      <c r="R36" s="66">
        <v>2</v>
      </c>
      <c r="S36" s="66">
        <v>3</v>
      </c>
      <c r="T36" s="52">
        <v>3</v>
      </c>
      <c r="U36" s="52">
        <v>3</v>
      </c>
      <c r="V36" s="52">
        <v>3</v>
      </c>
      <c r="W36" s="52">
        <v>3</v>
      </c>
      <c r="X36" s="66">
        <v>1</v>
      </c>
      <c r="AR36" s="58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</row>
    <row r="37" spans="3:77">
      <c r="C37" s="44">
        <v>31</v>
      </c>
      <c r="D37" s="52">
        <v>1</v>
      </c>
      <c r="E37" s="66">
        <v>3</v>
      </c>
      <c r="F37" s="52">
        <v>1</v>
      </c>
      <c r="G37" s="66">
        <v>1</v>
      </c>
      <c r="H37" s="52">
        <v>0</v>
      </c>
      <c r="I37" s="52">
        <v>0</v>
      </c>
      <c r="J37" s="52">
        <v>0</v>
      </c>
      <c r="K37" s="52">
        <v>2</v>
      </c>
      <c r="L37" s="52">
        <v>3</v>
      </c>
      <c r="M37" s="52">
        <v>1</v>
      </c>
      <c r="N37" s="52">
        <v>2</v>
      </c>
      <c r="O37" s="52">
        <v>1</v>
      </c>
      <c r="P37" s="52">
        <v>1</v>
      </c>
      <c r="Q37" s="52">
        <v>2</v>
      </c>
      <c r="R37" s="66">
        <v>3</v>
      </c>
      <c r="S37" s="66">
        <v>3</v>
      </c>
      <c r="T37" s="52">
        <v>0</v>
      </c>
      <c r="U37" s="52">
        <v>3</v>
      </c>
      <c r="V37" s="52">
        <v>3</v>
      </c>
      <c r="W37" s="52">
        <v>3</v>
      </c>
      <c r="X37" s="66">
        <v>1</v>
      </c>
      <c r="AR37" s="58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</row>
    <row r="38" spans="3:77">
      <c r="C38" s="44">
        <v>32</v>
      </c>
      <c r="D38" s="52">
        <v>2</v>
      </c>
      <c r="E38" s="66">
        <v>3</v>
      </c>
      <c r="F38" s="52">
        <v>1</v>
      </c>
      <c r="G38" s="66">
        <v>1</v>
      </c>
      <c r="H38" s="52">
        <v>0</v>
      </c>
      <c r="I38" s="52">
        <v>0</v>
      </c>
      <c r="J38" s="52">
        <v>0</v>
      </c>
      <c r="K38" s="52">
        <v>2</v>
      </c>
      <c r="L38" s="52">
        <v>3</v>
      </c>
      <c r="M38" s="52">
        <v>1</v>
      </c>
      <c r="N38" s="52">
        <v>0</v>
      </c>
      <c r="O38" s="52">
        <v>2</v>
      </c>
      <c r="P38" s="52">
        <v>0</v>
      </c>
      <c r="Q38" s="52">
        <v>3</v>
      </c>
      <c r="R38" s="66">
        <v>3</v>
      </c>
      <c r="S38" s="66">
        <v>3</v>
      </c>
      <c r="T38" s="52">
        <v>3</v>
      </c>
      <c r="U38" s="52">
        <v>3</v>
      </c>
      <c r="V38" s="52">
        <v>0</v>
      </c>
      <c r="W38" s="52">
        <v>3</v>
      </c>
      <c r="X38" s="66">
        <v>1</v>
      </c>
      <c r="AR38" s="58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</row>
    <row r="39" spans="3:77">
      <c r="C39" s="44">
        <v>33</v>
      </c>
      <c r="D39" s="52">
        <v>2</v>
      </c>
      <c r="E39" s="66">
        <v>3</v>
      </c>
      <c r="F39" s="52">
        <v>1</v>
      </c>
      <c r="G39" s="66">
        <v>1</v>
      </c>
      <c r="H39" s="52">
        <v>0</v>
      </c>
      <c r="I39" s="52">
        <v>0</v>
      </c>
      <c r="J39" s="52">
        <v>0</v>
      </c>
      <c r="K39" s="52">
        <v>2</v>
      </c>
      <c r="L39" s="52">
        <v>3</v>
      </c>
      <c r="M39" s="52">
        <v>1</v>
      </c>
      <c r="N39" s="52">
        <v>2</v>
      </c>
      <c r="O39" s="52">
        <v>2</v>
      </c>
      <c r="P39" s="52">
        <v>0</v>
      </c>
      <c r="Q39" s="52">
        <v>3</v>
      </c>
      <c r="R39" s="66">
        <v>3</v>
      </c>
      <c r="S39" s="66">
        <v>3</v>
      </c>
      <c r="T39" s="52">
        <v>3</v>
      </c>
      <c r="U39" s="52">
        <v>3</v>
      </c>
      <c r="V39" s="52">
        <v>0</v>
      </c>
      <c r="W39" s="52">
        <v>3</v>
      </c>
      <c r="X39" s="66">
        <v>1</v>
      </c>
      <c r="AR39" s="58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</row>
    <row r="40" spans="3:77" s="43" customFormat="1">
      <c r="C40" s="44">
        <v>34</v>
      </c>
      <c r="D40" s="52">
        <v>0</v>
      </c>
      <c r="E40" s="66">
        <v>3</v>
      </c>
      <c r="F40" s="52">
        <v>0</v>
      </c>
      <c r="G40" s="66">
        <v>1</v>
      </c>
      <c r="H40" s="52">
        <v>0</v>
      </c>
      <c r="I40" s="52">
        <v>0</v>
      </c>
      <c r="J40" s="52">
        <v>0</v>
      </c>
      <c r="K40" s="52">
        <v>2</v>
      </c>
      <c r="L40" s="52">
        <v>3</v>
      </c>
      <c r="M40" s="52">
        <v>1</v>
      </c>
      <c r="N40" s="52">
        <v>2</v>
      </c>
      <c r="O40" s="52">
        <v>2</v>
      </c>
      <c r="P40" s="52">
        <v>0</v>
      </c>
      <c r="Q40" s="52">
        <v>2</v>
      </c>
      <c r="R40" s="66">
        <v>0</v>
      </c>
      <c r="S40" s="66">
        <v>3</v>
      </c>
      <c r="T40" s="52">
        <v>0</v>
      </c>
      <c r="U40" s="52">
        <v>3</v>
      </c>
      <c r="V40" s="52">
        <v>0</v>
      </c>
      <c r="W40" s="52">
        <v>3</v>
      </c>
      <c r="X40" s="66">
        <v>1</v>
      </c>
      <c r="Z40" s="57"/>
      <c r="AA40" s="55"/>
      <c r="AB40" s="57"/>
      <c r="AC40" s="55"/>
      <c r="AD40" s="57"/>
      <c r="AE40" s="55"/>
      <c r="AF40" s="57"/>
      <c r="AG40" s="55"/>
      <c r="AH40" s="57"/>
      <c r="AI40" s="55"/>
      <c r="AJ40" s="57"/>
      <c r="AK40" s="55"/>
      <c r="AL40" s="57"/>
      <c r="AM40" s="55"/>
      <c r="AN40" s="57"/>
      <c r="AO40" s="55"/>
      <c r="AP40" s="57"/>
      <c r="AR40" s="56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</row>
    <row r="41" spans="3:77" s="43" customFormat="1">
      <c r="C41" s="44">
        <v>35</v>
      </c>
      <c r="D41" s="52">
        <v>1</v>
      </c>
      <c r="E41" s="66">
        <v>3</v>
      </c>
      <c r="F41" s="52">
        <v>1</v>
      </c>
      <c r="G41" s="66">
        <v>1</v>
      </c>
      <c r="H41" s="52">
        <v>3</v>
      </c>
      <c r="I41" s="52">
        <v>0</v>
      </c>
      <c r="J41" s="52">
        <v>0</v>
      </c>
      <c r="K41" s="52">
        <v>2</v>
      </c>
      <c r="L41" s="52">
        <v>1</v>
      </c>
      <c r="M41" s="52">
        <v>1</v>
      </c>
      <c r="N41" s="52">
        <v>2</v>
      </c>
      <c r="O41" s="52">
        <v>2</v>
      </c>
      <c r="P41" s="52">
        <v>0</v>
      </c>
      <c r="Q41" s="52">
        <v>2</v>
      </c>
      <c r="R41" s="66">
        <v>2</v>
      </c>
      <c r="S41" s="66">
        <v>3</v>
      </c>
      <c r="T41" s="52">
        <v>0</v>
      </c>
      <c r="U41" s="52">
        <v>3</v>
      </c>
      <c r="V41" s="52">
        <v>0</v>
      </c>
      <c r="W41" s="52">
        <v>3</v>
      </c>
      <c r="X41" s="66">
        <v>0</v>
      </c>
      <c r="Z41" s="57"/>
      <c r="AA41" s="55"/>
      <c r="AB41" s="57"/>
      <c r="AC41" s="55"/>
      <c r="AD41" s="57"/>
      <c r="AE41" s="55"/>
      <c r="AF41" s="57"/>
      <c r="AG41" s="55"/>
      <c r="AH41" s="57"/>
      <c r="AI41" s="55"/>
      <c r="AJ41" s="57"/>
      <c r="AK41" s="55"/>
      <c r="AL41" s="57"/>
      <c r="AM41" s="55"/>
      <c r="AN41" s="57"/>
      <c r="AO41" s="55"/>
      <c r="AP41" s="57"/>
      <c r="AR41" s="56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</row>
    <row r="42" spans="3:77" s="43" customFormat="1">
      <c r="C42" s="44">
        <v>36</v>
      </c>
      <c r="D42" s="52">
        <v>3</v>
      </c>
      <c r="E42" s="66">
        <v>3</v>
      </c>
      <c r="F42" s="52">
        <v>1</v>
      </c>
      <c r="G42" s="66">
        <v>1</v>
      </c>
      <c r="H42" s="52">
        <v>0</v>
      </c>
      <c r="I42" s="52">
        <v>0</v>
      </c>
      <c r="J42" s="52">
        <v>0</v>
      </c>
      <c r="K42" s="52">
        <v>2</v>
      </c>
      <c r="L42" s="52">
        <v>1</v>
      </c>
      <c r="M42" s="52">
        <v>1</v>
      </c>
      <c r="N42" s="52">
        <v>2</v>
      </c>
      <c r="O42" s="52">
        <v>2</v>
      </c>
      <c r="P42" s="52">
        <v>0</v>
      </c>
      <c r="Q42" s="52">
        <v>2</v>
      </c>
      <c r="R42" s="66">
        <v>0</v>
      </c>
      <c r="S42" s="66">
        <v>3</v>
      </c>
      <c r="T42" s="52">
        <v>3</v>
      </c>
      <c r="U42" s="52">
        <v>3</v>
      </c>
      <c r="V42" s="52">
        <v>3</v>
      </c>
      <c r="W42" s="52">
        <v>3</v>
      </c>
      <c r="X42" s="66">
        <v>1</v>
      </c>
      <c r="Z42" s="57"/>
      <c r="AA42" s="55"/>
      <c r="AB42" s="57"/>
      <c r="AC42" s="55"/>
      <c r="AD42" s="57"/>
      <c r="AE42" s="55"/>
      <c r="AF42" s="57"/>
      <c r="AG42" s="55"/>
      <c r="AH42" s="57"/>
      <c r="AI42" s="55"/>
      <c r="AJ42" s="57"/>
      <c r="AK42" s="55"/>
      <c r="AL42" s="57"/>
      <c r="AM42" s="55"/>
      <c r="AN42" s="57"/>
      <c r="AO42" s="55"/>
      <c r="AP42" s="57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</row>
    <row r="43" spans="3:77" s="43" customFormat="1">
      <c r="C43" s="44">
        <v>37</v>
      </c>
      <c r="D43" s="52">
        <v>1</v>
      </c>
      <c r="E43" s="66">
        <v>2</v>
      </c>
      <c r="F43" s="52">
        <v>1</v>
      </c>
      <c r="G43" s="66">
        <v>1</v>
      </c>
      <c r="H43" s="52">
        <v>3</v>
      </c>
      <c r="I43" s="52">
        <v>0</v>
      </c>
      <c r="J43" s="52">
        <v>3</v>
      </c>
      <c r="K43" s="52">
        <v>2</v>
      </c>
      <c r="L43" s="52">
        <v>3</v>
      </c>
      <c r="M43" s="52">
        <v>1</v>
      </c>
      <c r="N43" s="52">
        <v>2</v>
      </c>
      <c r="O43" s="52">
        <v>2</v>
      </c>
      <c r="P43" s="52">
        <v>0</v>
      </c>
      <c r="Q43" s="52">
        <v>2</v>
      </c>
      <c r="R43" s="66">
        <v>2</v>
      </c>
      <c r="S43" s="66">
        <v>3</v>
      </c>
      <c r="T43" s="52">
        <v>3</v>
      </c>
      <c r="U43" s="52">
        <v>3</v>
      </c>
      <c r="V43" s="52">
        <v>3</v>
      </c>
      <c r="W43" s="52">
        <v>3</v>
      </c>
      <c r="X43" s="66">
        <v>0</v>
      </c>
      <c r="Z43" s="57"/>
      <c r="AA43" s="55"/>
      <c r="AB43" s="57"/>
      <c r="AC43" s="55"/>
      <c r="AD43" s="57"/>
      <c r="AE43" s="55"/>
      <c r="AF43" s="57"/>
      <c r="AG43" s="55"/>
      <c r="AH43" s="57"/>
      <c r="AI43" s="55"/>
      <c r="AJ43" s="57"/>
      <c r="AK43" s="55"/>
      <c r="AL43" s="57"/>
      <c r="AM43" s="55"/>
      <c r="AN43" s="57"/>
      <c r="AO43" s="55"/>
      <c r="AP43" s="57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</row>
    <row r="44" spans="3:77" s="43" customFormat="1">
      <c r="C44" s="44">
        <v>38</v>
      </c>
      <c r="D44" s="52">
        <v>1</v>
      </c>
      <c r="E44" s="66">
        <v>3</v>
      </c>
      <c r="F44" s="52">
        <v>1</v>
      </c>
      <c r="G44" s="66">
        <v>1</v>
      </c>
      <c r="H44" s="52">
        <v>0</v>
      </c>
      <c r="I44" s="52">
        <v>0</v>
      </c>
      <c r="J44" s="52">
        <v>0</v>
      </c>
      <c r="K44" s="52">
        <v>2</v>
      </c>
      <c r="L44" s="52">
        <v>1</v>
      </c>
      <c r="M44" s="52">
        <v>1</v>
      </c>
      <c r="N44" s="52">
        <v>2</v>
      </c>
      <c r="O44" s="52">
        <v>2</v>
      </c>
      <c r="P44" s="52">
        <v>0</v>
      </c>
      <c r="Q44" s="52">
        <v>2</v>
      </c>
      <c r="R44" s="66">
        <v>0</v>
      </c>
      <c r="S44" s="66">
        <v>3</v>
      </c>
      <c r="T44" s="52">
        <v>0</v>
      </c>
      <c r="U44" s="52">
        <v>3</v>
      </c>
      <c r="V44" s="52">
        <v>0</v>
      </c>
      <c r="W44" s="52">
        <v>3</v>
      </c>
      <c r="X44" s="66">
        <v>1</v>
      </c>
      <c r="Z44" s="57"/>
      <c r="AA44" s="55"/>
      <c r="AB44" s="57"/>
      <c r="AC44" s="55"/>
      <c r="AD44" s="57"/>
      <c r="AE44" s="55"/>
      <c r="AF44" s="57"/>
      <c r="AG44" s="55"/>
      <c r="AH44" s="57"/>
      <c r="AI44" s="55"/>
      <c r="AJ44" s="57"/>
      <c r="AK44" s="55"/>
      <c r="AL44" s="57"/>
      <c r="AM44" s="55"/>
      <c r="AN44" s="57"/>
      <c r="AO44" s="55"/>
      <c r="AP44" s="57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</row>
    <row r="45" spans="3:77" s="43" customFormat="1">
      <c r="C45" s="44">
        <v>39</v>
      </c>
      <c r="D45" s="52">
        <v>2</v>
      </c>
      <c r="E45" s="66">
        <v>3</v>
      </c>
      <c r="F45" s="52">
        <v>1</v>
      </c>
      <c r="G45" s="66">
        <v>1</v>
      </c>
      <c r="H45" s="52">
        <v>0</v>
      </c>
      <c r="I45" s="52">
        <v>0</v>
      </c>
      <c r="J45" s="52">
        <v>0</v>
      </c>
      <c r="K45" s="52">
        <v>2</v>
      </c>
      <c r="L45" s="52">
        <v>3</v>
      </c>
      <c r="M45" s="52">
        <v>1</v>
      </c>
      <c r="N45" s="52">
        <v>2</v>
      </c>
      <c r="O45" s="52">
        <v>2</v>
      </c>
      <c r="P45" s="52">
        <v>0</v>
      </c>
      <c r="Q45" s="52">
        <v>3</v>
      </c>
      <c r="R45" s="66">
        <v>3</v>
      </c>
      <c r="S45" s="66">
        <v>3</v>
      </c>
      <c r="T45" s="52">
        <v>0</v>
      </c>
      <c r="U45" s="52">
        <v>3</v>
      </c>
      <c r="V45" s="52">
        <v>3</v>
      </c>
      <c r="W45" s="52">
        <v>3</v>
      </c>
      <c r="X45" s="66">
        <v>1</v>
      </c>
      <c r="Z45" s="57"/>
      <c r="AA45" s="55"/>
      <c r="AB45" s="57"/>
      <c r="AC45" s="55"/>
      <c r="AD45" s="57"/>
      <c r="AE45" s="55"/>
      <c r="AF45" s="57"/>
      <c r="AG45" s="55"/>
      <c r="AH45" s="57"/>
      <c r="AI45" s="55"/>
      <c r="AJ45" s="57"/>
      <c r="AK45" s="55"/>
      <c r="AL45" s="57"/>
      <c r="AM45" s="55"/>
      <c r="AN45" s="57"/>
      <c r="AO45" s="55"/>
      <c r="AP45" s="57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</row>
    <row r="46" spans="3:77" s="43" customFormat="1">
      <c r="C46" s="44">
        <v>40</v>
      </c>
      <c r="D46" s="52">
        <v>0</v>
      </c>
      <c r="E46" s="66">
        <v>3</v>
      </c>
      <c r="F46" s="52">
        <v>1</v>
      </c>
      <c r="G46" s="66">
        <v>1</v>
      </c>
      <c r="H46" s="52">
        <v>3</v>
      </c>
      <c r="I46" s="52">
        <v>0</v>
      </c>
      <c r="J46" s="52">
        <v>0</v>
      </c>
      <c r="K46" s="52">
        <v>2</v>
      </c>
      <c r="L46" s="52">
        <v>3</v>
      </c>
      <c r="M46" s="52">
        <v>1</v>
      </c>
      <c r="N46" s="52">
        <v>2</v>
      </c>
      <c r="O46" s="52">
        <v>2</v>
      </c>
      <c r="P46" s="52">
        <v>0</v>
      </c>
      <c r="Q46" s="52">
        <v>2</v>
      </c>
      <c r="R46" s="66">
        <v>1</v>
      </c>
      <c r="S46" s="66">
        <v>3</v>
      </c>
      <c r="T46" s="52">
        <v>0</v>
      </c>
      <c r="U46" s="52">
        <v>3</v>
      </c>
      <c r="V46" s="52">
        <v>3</v>
      </c>
      <c r="W46" s="52">
        <v>3</v>
      </c>
      <c r="X46" s="66">
        <v>1</v>
      </c>
      <c r="Z46" s="57"/>
      <c r="AA46" s="55"/>
      <c r="AB46" s="57"/>
      <c r="AC46" s="55"/>
      <c r="AD46" s="57"/>
      <c r="AE46" s="55"/>
      <c r="AF46" s="57"/>
      <c r="AG46" s="55"/>
      <c r="AH46" s="57"/>
      <c r="AI46" s="55"/>
      <c r="AJ46" s="57"/>
      <c r="AK46" s="55"/>
      <c r="AL46" s="57"/>
      <c r="AM46" s="55"/>
      <c r="AN46" s="57"/>
      <c r="AO46" s="55"/>
      <c r="AP46" s="57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1"/>
    </row>
    <row r="47" spans="3:77" s="43" customFormat="1">
      <c r="C47" s="44">
        <v>41</v>
      </c>
      <c r="D47" s="52">
        <v>0</v>
      </c>
      <c r="E47" s="66">
        <v>3</v>
      </c>
      <c r="F47" s="52">
        <v>1</v>
      </c>
      <c r="G47" s="66">
        <v>1</v>
      </c>
      <c r="H47" s="52">
        <v>0</v>
      </c>
      <c r="I47" s="52">
        <v>0</v>
      </c>
      <c r="J47" s="52">
        <v>0</v>
      </c>
      <c r="K47" s="52">
        <v>2</v>
      </c>
      <c r="L47" s="52">
        <v>3</v>
      </c>
      <c r="M47" s="52">
        <v>1</v>
      </c>
      <c r="N47" s="52">
        <v>2</v>
      </c>
      <c r="O47" s="52">
        <v>2</v>
      </c>
      <c r="P47" s="52">
        <v>0</v>
      </c>
      <c r="Q47" s="52">
        <v>2</v>
      </c>
      <c r="R47" s="66">
        <v>1</v>
      </c>
      <c r="S47" s="66">
        <v>3</v>
      </c>
      <c r="T47" s="52">
        <v>0</v>
      </c>
      <c r="U47" s="52">
        <v>3</v>
      </c>
      <c r="V47" s="52">
        <v>3</v>
      </c>
      <c r="W47" s="52">
        <v>3</v>
      </c>
      <c r="X47" s="66">
        <v>1</v>
      </c>
      <c r="Z47" s="57"/>
      <c r="AA47" s="55"/>
      <c r="AB47" s="57"/>
      <c r="AC47" s="55"/>
      <c r="AD47" s="57"/>
      <c r="AE47" s="55"/>
      <c r="AF47" s="57"/>
      <c r="AG47" s="55"/>
      <c r="AH47" s="57"/>
      <c r="AI47" s="55"/>
      <c r="AJ47" s="57"/>
      <c r="AK47" s="55"/>
      <c r="AL47" s="57"/>
      <c r="AM47" s="55"/>
      <c r="AN47" s="57"/>
      <c r="AO47" s="55"/>
      <c r="AP47" s="57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</row>
    <row r="48" spans="3:77" s="43" customFormat="1">
      <c r="C48" s="44">
        <v>42</v>
      </c>
      <c r="D48" s="52">
        <v>1</v>
      </c>
      <c r="E48" s="66">
        <v>2</v>
      </c>
      <c r="F48" s="52">
        <v>0</v>
      </c>
      <c r="G48" s="66">
        <v>1</v>
      </c>
      <c r="H48" s="52">
        <v>0</v>
      </c>
      <c r="I48" s="52">
        <v>0</v>
      </c>
      <c r="J48" s="52">
        <v>0</v>
      </c>
      <c r="K48" s="52">
        <v>2</v>
      </c>
      <c r="L48" s="52">
        <v>3</v>
      </c>
      <c r="M48" s="52">
        <v>3</v>
      </c>
      <c r="N48" s="52">
        <v>2</v>
      </c>
      <c r="O48" s="52">
        <v>2</v>
      </c>
      <c r="P48" s="52">
        <v>0</v>
      </c>
      <c r="Q48" s="52">
        <v>3</v>
      </c>
      <c r="R48" s="66">
        <v>3</v>
      </c>
      <c r="S48" s="66">
        <v>3</v>
      </c>
      <c r="T48" s="52">
        <v>3</v>
      </c>
      <c r="U48" s="52">
        <v>3</v>
      </c>
      <c r="V48" s="52">
        <v>3</v>
      </c>
      <c r="W48" s="52">
        <v>3</v>
      </c>
      <c r="X48" s="66">
        <v>1</v>
      </c>
      <c r="Z48" s="57"/>
      <c r="AA48" s="55"/>
      <c r="AB48" s="57"/>
      <c r="AC48" s="55"/>
      <c r="AD48" s="57"/>
      <c r="AE48" s="55"/>
      <c r="AF48" s="57"/>
      <c r="AG48" s="55"/>
      <c r="AH48" s="57"/>
      <c r="AI48" s="55"/>
      <c r="AJ48" s="57"/>
      <c r="AK48" s="55"/>
      <c r="AL48" s="57"/>
      <c r="AM48" s="55"/>
      <c r="AN48" s="57"/>
      <c r="AO48" s="55"/>
      <c r="AP48" s="57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</row>
    <row r="49" spans="3:76" s="43" customFormat="1">
      <c r="C49" s="44">
        <v>43</v>
      </c>
      <c r="D49" s="52">
        <v>1</v>
      </c>
      <c r="E49" s="66">
        <v>3</v>
      </c>
      <c r="F49" s="52">
        <v>1</v>
      </c>
      <c r="G49" s="66">
        <v>1</v>
      </c>
      <c r="H49" s="52">
        <v>1</v>
      </c>
      <c r="I49" s="52">
        <v>0</v>
      </c>
      <c r="J49" s="52">
        <v>0</v>
      </c>
      <c r="K49" s="52">
        <v>2</v>
      </c>
      <c r="L49" s="52">
        <v>1</v>
      </c>
      <c r="M49" s="52">
        <v>3</v>
      </c>
      <c r="N49" s="52">
        <v>2</v>
      </c>
      <c r="O49" s="52">
        <v>2</v>
      </c>
      <c r="P49" s="52">
        <v>0</v>
      </c>
      <c r="Q49" s="52">
        <v>2</v>
      </c>
      <c r="R49" s="66">
        <v>0</v>
      </c>
      <c r="S49" s="66">
        <v>3</v>
      </c>
      <c r="T49" s="52">
        <v>3</v>
      </c>
      <c r="U49" s="52">
        <v>3</v>
      </c>
      <c r="V49" s="52">
        <v>0</v>
      </c>
      <c r="W49" s="52">
        <v>3</v>
      </c>
      <c r="X49" s="66">
        <v>1</v>
      </c>
      <c r="Z49" s="57"/>
      <c r="AA49" s="55"/>
      <c r="AB49" s="57"/>
      <c r="AC49" s="55"/>
      <c r="AD49" s="57"/>
      <c r="AE49" s="55"/>
      <c r="AF49" s="57"/>
      <c r="AG49" s="55"/>
      <c r="AH49" s="57"/>
      <c r="AI49" s="55"/>
      <c r="AJ49" s="57"/>
      <c r="AK49" s="55"/>
      <c r="AL49" s="57"/>
      <c r="AM49" s="55"/>
      <c r="AN49" s="57"/>
      <c r="AO49" s="55"/>
      <c r="AP49" s="57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</row>
    <row r="50" spans="3:76" s="43" customFormat="1">
      <c r="C50" s="44">
        <v>44</v>
      </c>
      <c r="D50" s="52">
        <v>2</v>
      </c>
      <c r="E50" s="66">
        <v>2</v>
      </c>
      <c r="F50" s="52">
        <v>0</v>
      </c>
      <c r="G50" s="66">
        <v>1</v>
      </c>
      <c r="H50" s="52">
        <v>0</v>
      </c>
      <c r="I50" s="52">
        <v>0</v>
      </c>
      <c r="J50" s="52">
        <v>0</v>
      </c>
      <c r="K50" s="52">
        <v>2</v>
      </c>
      <c r="L50" s="52">
        <v>3</v>
      </c>
      <c r="M50" s="52">
        <v>1</v>
      </c>
      <c r="N50" s="52">
        <v>2</v>
      </c>
      <c r="O50" s="52">
        <v>1</v>
      </c>
      <c r="P50" s="52">
        <v>0</v>
      </c>
      <c r="Q50" s="52">
        <v>2</v>
      </c>
      <c r="R50" s="66">
        <v>2</v>
      </c>
      <c r="S50" s="66">
        <v>3</v>
      </c>
      <c r="T50" s="52">
        <v>3</v>
      </c>
      <c r="U50" s="52">
        <v>3</v>
      </c>
      <c r="V50" s="52">
        <v>0</v>
      </c>
      <c r="W50" s="52">
        <v>3</v>
      </c>
      <c r="X50" s="66">
        <v>1</v>
      </c>
      <c r="Z50" s="57"/>
      <c r="AA50" s="55"/>
      <c r="AB50" s="57"/>
      <c r="AC50" s="55"/>
      <c r="AD50" s="57"/>
      <c r="AE50" s="55"/>
      <c r="AF50" s="57"/>
      <c r="AG50" s="55"/>
      <c r="AH50" s="57"/>
      <c r="AI50" s="55"/>
      <c r="AJ50" s="57"/>
      <c r="AK50" s="55"/>
      <c r="AL50" s="57"/>
      <c r="AM50" s="55"/>
      <c r="AN50" s="57"/>
      <c r="AO50" s="55"/>
      <c r="AP50" s="57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</row>
    <row r="51" spans="3:76" s="43" customFormat="1">
      <c r="C51" s="44">
        <v>45</v>
      </c>
      <c r="D51" s="52">
        <v>1</v>
      </c>
      <c r="E51" s="66">
        <v>3</v>
      </c>
      <c r="F51" s="52">
        <v>1</v>
      </c>
      <c r="G51" s="66">
        <v>1</v>
      </c>
      <c r="H51" s="52">
        <v>0</v>
      </c>
      <c r="I51" s="52">
        <v>0</v>
      </c>
      <c r="J51" s="52">
        <v>0</v>
      </c>
      <c r="K51" s="52">
        <v>2</v>
      </c>
      <c r="L51" s="52">
        <v>1</v>
      </c>
      <c r="M51" s="52">
        <v>1</v>
      </c>
      <c r="N51" s="52">
        <v>2</v>
      </c>
      <c r="O51" s="52">
        <v>2</v>
      </c>
      <c r="P51" s="52">
        <v>2</v>
      </c>
      <c r="Q51" s="52">
        <v>2</v>
      </c>
      <c r="R51" s="66">
        <v>2</v>
      </c>
      <c r="S51" s="66">
        <v>3</v>
      </c>
      <c r="T51" s="52">
        <v>0</v>
      </c>
      <c r="U51" s="52">
        <v>3</v>
      </c>
      <c r="V51" s="52">
        <v>0</v>
      </c>
      <c r="W51" s="52">
        <v>3</v>
      </c>
      <c r="X51" s="66">
        <v>0</v>
      </c>
      <c r="Z51" s="57"/>
      <c r="AA51" s="55"/>
      <c r="AB51" s="57"/>
      <c r="AC51" s="55"/>
      <c r="AD51" s="57"/>
      <c r="AE51" s="55"/>
      <c r="AF51" s="57"/>
      <c r="AG51" s="55"/>
      <c r="AH51" s="57"/>
      <c r="AI51" s="55"/>
      <c r="AJ51" s="57"/>
      <c r="AK51" s="55"/>
      <c r="AL51" s="57"/>
      <c r="AM51" s="55"/>
      <c r="AN51" s="57"/>
      <c r="AO51" s="55"/>
      <c r="AP51" s="57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</row>
    <row r="52" spans="3:76" s="43" customFormat="1">
      <c r="C52" s="44">
        <v>46</v>
      </c>
      <c r="D52" s="52">
        <v>0</v>
      </c>
      <c r="E52" s="66">
        <v>3</v>
      </c>
      <c r="F52" s="52">
        <v>1</v>
      </c>
      <c r="G52" s="66">
        <v>1</v>
      </c>
      <c r="H52" s="52">
        <v>3</v>
      </c>
      <c r="I52" s="52">
        <v>0</v>
      </c>
      <c r="J52" s="52">
        <v>0</v>
      </c>
      <c r="K52" s="52">
        <v>2</v>
      </c>
      <c r="L52" s="52">
        <v>3</v>
      </c>
      <c r="M52" s="52">
        <v>3</v>
      </c>
      <c r="N52" s="52">
        <v>2</v>
      </c>
      <c r="O52" s="52">
        <v>2</v>
      </c>
      <c r="P52" s="52">
        <v>2</v>
      </c>
      <c r="Q52" s="52">
        <v>2</v>
      </c>
      <c r="R52" s="66">
        <v>3</v>
      </c>
      <c r="S52" s="66">
        <v>3</v>
      </c>
      <c r="T52" s="52">
        <v>3</v>
      </c>
      <c r="U52" s="52">
        <v>3</v>
      </c>
      <c r="V52" s="52">
        <v>3</v>
      </c>
      <c r="W52" s="52">
        <v>3</v>
      </c>
      <c r="X52" s="66">
        <v>1</v>
      </c>
      <c r="Z52" s="57"/>
      <c r="AA52" s="55"/>
      <c r="AB52" s="57"/>
      <c r="AC52" s="55"/>
      <c r="AD52" s="57"/>
      <c r="AE52" s="55"/>
      <c r="AF52" s="57"/>
      <c r="AG52" s="55"/>
      <c r="AH52" s="57"/>
      <c r="AI52" s="55"/>
      <c r="AJ52" s="57"/>
      <c r="AK52" s="55"/>
      <c r="AL52" s="57"/>
      <c r="AM52" s="55"/>
      <c r="AN52" s="57"/>
      <c r="AO52" s="55"/>
      <c r="AP52" s="57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</row>
    <row r="53" spans="3:76" s="43" customFormat="1">
      <c r="C53" s="44">
        <v>47</v>
      </c>
      <c r="D53" s="52">
        <v>2</v>
      </c>
      <c r="E53" s="66">
        <v>3</v>
      </c>
      <c r="F53" s="52">
        <v>1</v>
      </c>
      <c r="G53" s="66">
        <v>1</v>
      </c>
      <c r="H53" s="52">
        <v>0</v>
      </c>
      <c r="I53" s="52">
        <v>0</v>
      </c>
      <c r="J53" s="52">
        <v>0</v>
      </c>
      <c r="K53" s="52">
        <v>2</v>
      </c>
      <c r="L53" s="52">
        <v>3</v>
      </c>
      <c r="M53" s="52">
        <v>1</v>
      </c>
      <c r="N53" s="52">
        <v>2</v>
      </c>
      <c r="O53" s="52">
        <v>2</v>
      </c>
      <c r="P53" s="52">
        <v>0</v>
      </c>
      <c r="Q53" s="52">
        <v>2</v>
      </c>
      <c r="R53" s="66">
        <v>2</v>
      </c>
      <c r="S53" s="66">
        <v>3</v>
      </c>
      <c r="T53" s="52">
        <v>3</v>
      </c>
      <c r="U53" s="52">
        <v>3</v>
      </c>
      <c r="V53" s="52">
        <v>0</v>
      </c>
      <c r="W53" s="52">
        <v>3</v>
      </c>
      <c r="X53" s="66">
        <v>1</v>
      </c>
      <c r="Z53" s="57"/>
      <c r="AA53" s="55"/>
      <c r="AB53" s="57"/>
      <c r="AC53" s="55"/>
      <c r="AD53" s="57"/>
      <c r="AE53" s="55"/>
      <c r="AF53" s="57"/>
      <c r="AG53" s="55"/>
      <c r="AH53" s="57"/>
      <c r="AI53" s="55"/>
      <c r="AJ53" s="57"/>
      <c r="AK53" s="55"/>
      <c r="AL53" s="57"/>
      <c r="AM53" s="55"/>
      <c r="AN53" s="57"/>
      <c r="AO53" s="55"/>
      <c r="AP53" s="57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</row>
    <row r="54" spans="3:76" s="43" customFormat="1">
      <c r="C54" s="44">
        <v>48</v>
      </c>
      <c r="D54" s="52">
        <v>2</v>
      </c>
      <c r="E54" s="66">
        <v>3</v>
      </c>
      <c r="F54" s="52">
        <v>1</v>
      </c>
      <c r="G54" s="66">
        <v>1</v>
      </c>
      <c r="H54" s="52">
        <v>0</v>
      </c>
      <c r="I54" s="52">
        <v>0</v>
      </c>
      <c r="J54" s="52">
        <v>0</v>
      </c>
      <c r="K54" s="52">
        <v>2</v>
      </c>
      <c r="L54" s="52">
        <v>3</v>
      </c>
      <c r="M54" s="52">
        <v>1</v>
      </c>
      <c r="N54" s="52">
        <v>2</v>
      </c>
      <c r="O54" s="52">
        <v>2</v>
      </c>
      <c r="P54" s="52">
        <v>0</v>
      </c>
      <c r="Q54" s="52">
        <v>3</v>
      </c>
      <c r="R54" s="66">
        <v>2</v>
      </c>
      <c r="S54" s="66">
        <v>3</v>
      </c>
      <c r="T54" s="52">
        <v>0</v>
      </c>
      <c r="U54" s="52">
        <v>3</v>
      </c>
      <c r="V54" s="52">
        <v>3</v>
      </c>
      <c r="W54" s="52">
        <v>3</v>
      </c>
      <c r="X54" s="66">
        <v>1</v>
      </c>
      <c r="Z54" s="57"/>
      <c r="AA54" s="55"/>
      <c r="AB54" s="57"/>
      <c r="AC54" s="55"/>
      <c r="AD54" s="57"/>
      <c r="AE54" s="55"/>
      <c r="AF54" s="57"/>
      <c r="AG54" s="55"/>
      <c r="AH54" s="57"/>
      <c r="AI54" s="55"/>
      <c r="AJ54" s="57"/>
      <c r="AK54" s="55"/>
      <c r="AL54" s="57"/>
      <c r="AM54" s="55"/>
      <c r="AN54" s="57"/>
      <c r="AO54" s="55"/>
      <c r="AP54" s="57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</row>
    <row r="55" spans="3:76" s="43" customFormat="1">
      <c r="C55" s="44">
        <v>49</v>
      </c>
      <c r="D55" s="52">
        <v>0</v>
      </c>
      <c r="E55" s="66">
        <v>3</v>
      </c>
      <c r="F55" s="52">
        <v>1</v>
      </c>
      <c r="G55" s="66">
        <v>1</v>
      </c>
      <c r="H55" s="52">
        <v>3</v>
      </c>
      <c r="I55" s="52">
        <v>0</v>
      </c>
      <c r="J55" s="52">
        <v>0</v>
      </c>
      <c r="K55" s="52">
        <v>2</v>
      </c>
      <c r="L55" s="52">
        <v>3</v>
      </c>
      <c r="M55" s="52">
        <v>1</v>
      </c>
      <c r="N55" s="52">
        <v>1</v>
      </c>
      <c r="O55" s="52">
        <v>2</v>
      </c>
      <c r="P55" s="52">
        <v>0</v>
      </c>
      <c r="Q55" s="52">
        <v>2</v>
      </c>
      <c r="R55" s="66">
        <v>2</v>
      </c>
      <c r="S55" s="66">
        <v>3</v>
      </c>
      <c r="T55" s="52">
        <v>3</v>
      </c>
      <c r="U55" s="52">
        <v>3</v>
      </c>
      <c r="V55" s="52">
        <v>3</v>
      </c>
      <c r="W55" s="52">
        <v>3</v>
      </c>
      <c r="X55" s="66">
        <v>0</v>
      </c>
      <c r="Z55" s="57"/>
      <c r="AA55" s="55"/>
      <c r="AB55" s="57"/>
      <c r="AC55" s="55"/>
      <c r="AD55" s="57"/>
      <c r="AE55" s="55"/>
      <c r="AF55" s="57"/>
      <c r="AG55" s="55"/>
      <c r="AH55" s="57"/>
      <c r="AI55" s="55"/>
      <c r="AJ55" s="57"/>
      <c r="AK55" s="55"/>
      <c r="AL55" s="57"/>
      <c r="AM55" s="55"/>
      <c r="AN55" s="57"/>
      <c r="AO55" s="55"/>
      <c r="AP55" s="57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</row>
    <row r="56" spans="3:76" s="43" customFormat="1">
      <c r="C56" s="44">
        <v>50</v>
      </c>
      <c r="D56" s="52">
        <v>0</v>
      </c>
      <c r="E56" s="66">
        <v>3</v>
      </c>
      <c r="F56" s="52">
        <v>1</v>
      </c>
      <c r="G56" s="66">
        <v>0</v>
      </c>
      <c r="H56" s="52">
        <v>0</v>
      </c>
      <c r="I56" s="52">
        <v>0</v>
      </c>
      <c r="J56" s="52">
        <v>0</v>
      </c>
      <c r="K56" s="52">
        <v>2</v>
      </c>
      <c r="L56" s="52">
        <v>3</v>
      </c>
      <c r="M56" s="52">
        <v>3</v>
      </c>
      <c r="N56" s="52">
        <v>2</v>
      </c>
      <c r="O56" s="52">
        <v>2</v>
      </c>
      <c r="P56" s="52">
        <v>2</v>
      </c>
      <c r="Q56" s="52">
        <v>3</v>
      </c>
      <c r="R56" s="66">
        <v>3</v>
      </c>
      <c r="S56" s="66">
        <v>3</v>
      </c>
      <c r="T56" s="52">
        <v>3</v>
      </c>
      <c r="U56" s="52">
        <v>3</v>
      </c>
      <c r="V56" s="52">
        <v>3</v>
      </c>
      <c r="W56" s="52">
        <v>3</v>
      </c>
      <c r="X56" s="66">
        <v>0</v>
      </c>
      <c r="Z56" s="57"/>
      <c r="AA56" s="55"/>
      <c r="AB56" s="57"/>
      <c r="AC56" s="55"/>
      <c r="AD56" s="57"/>
      <c r="AE56" s="55"/>
      <c r="AF56" s="57"/>
      <c r="AG56" s="55"/>
      <c r="AH56" s="57"/>
      <c r="AI56" s="55"/>
      <c r="AJ56" s="57"/>
      <c r="AK56" s="55"/>
      <c r="AL56" s="57"/>
      <c r="AM56" s="55"/>
      <c r="AN56" s="57"/>
      <c r="AO56" s="55"/>
      <c r="AP56" s="57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</row>
    <row r="57" spans="3:76" s="43" customFormat="1">
      <c r="C57" s="44">
        <v>51</v>
      </c>
      <c r="D57" s="52">
        <v>2</v>
      </c>
      <c r="E57" s="66">
        <v>3</v>
      </c>
      <c r="F57" s="52">
        <v>1</v>
      </c>
      <c r="G57" s="66">
        <v>1</v>
      </c>
      <c r="H57" s="52">
        <v>0</v>
      </c>
      <c r="I57" s="52">
        <v>0</v>
      </c>
      <c r="J57" s="52">
        <v>0</v>
      </c>
      <c r="K57" s="52">
        <v>2</v>
      </c>
      <c r="L57" s="52">
        <v>3</v>
      </c>
      <c r="M57" s="52">
        <v>1</v>
      </c>
      <c r="N57" s="52">
        <v>0</v>
      </c>
      <c r="O57" s="52">
        <v>2</v>
      </c>
      <c r="P57" s="52">
        <v>2</v>
      </c>
      <c r="Q57" s="52">
        <v>3</v>
      </c>
      <c r="R57" s="66">
        <v>2</v>
      </c>
      <c r="S57" s="66">
        <v>3</v>
      </c>
      <c r="T57" s="52">
        <v>3</v>
      </c>
      <c r="U57" s="52">
        <v>3</v>
      </c>
      <c r="V57" s="52">
        <v>0</v>
      </c>
      <c r="W57" s="52">
        <v>3</v>
      </c>
      <c r="X57" s="66">
        <v>0</v>
      </c>
      <c r="Z57" s="57"/>
      <c r="AA57" s="55"/>
      <c r="AB57" s="57"/>
      <c r="AC57" s="55"/>
      <c r="AD57" s="57"/>
      <c r="AE57" s="55"/>
      <c r="AF57" s="57"/>
      <c r="AG57" s="55"/>
      <c r="AH57" s="57"/>
      <c r="AI57" s="55"/>
      <c r="AJ57" s="57"/>
      <c r="AK57" s="55"/>
      <c r="AL57" s="57"/>
      <c r="AM57" s="55"/>
      <c r="AN57" s="57"/>
      <c r="AO57" s="55"/>
      <c r="AP57" s="57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</row>
    <row r="58" spans="3:76" s="43" customFormat="1">
      <c r="C58" s="44">
        <v>52</v>
      </c>
      <c r="D58" s="52">
        <v>2</v>
      </c>
      <c r="E58" s="66">
        <v>3</v>
      </c>
      <c r="F58" s="52">
        <v>1</v>
      </c>
      <c r="G58" s="66">
        <v>1</v>
      </c>
      <c r="H58" s="52">
        <v>0</v>
      </c>
      <c r="I58" s="52">
        <v>0</v>
      </c>
      <c r="J58" s="52">
        <v>0</v>
      </c>
      <c r="K58" s="52">
        <v>2</v>
      </c>
      <c r="L58" s="52">
        <v>3</v>
      </c>
      <c r="M58" s="52">
        <v>1</v>
      </c>
      <c r="N58" s="52">
        <v>2</v>
      </c>
      <c r="O58" s="52">
        <v>2</v>
      </c>
      <c r="P58" s="52">
        <v>0</v>
      </c>
      <c r="Q58" s="52">
        <v>2</v>
      </c>
      <c r="R58" s="66">
        <v>3</v>
      </c>
      <c r="S58" s="66">
        <v>3</v>
      </c>
      <c r="T58" s="52">
        <v>3</v>
      </c>
      <c r="U58" s="52">
        <v>3</v>
      </c>
      <c r="V58" s="52">
        <v>3</v>
      </c>
      <c r="W58" s="52">
        <v>3</v>
      </c>
      <c r="X58" s="66">
        <v>0</v>
      </c>
      <c r="Z58" s="57"/>
      <c r="AA58" s="55"/>
      <c r="AB58" s="57"/>
      <c r="AC58" s="55"/>
      <c r="AD58" s="57"/>
      <c r="AE58" s="55"/>
      <c r="AF58" s="57"/>
      <c r="AG58" s="55"/>
      <c r="AH58" s="57"/>
      <c r="AI58" s="55"/>
      <c r="AJ58" s="57"/>
      <c r="AK58" s="55"/>
      <c r="AL58" s="57"/>
      <c r="AM58" s="55"/>
      <c r="AN58" s="57"/>
      <c r="AO58" s="55"/>
      <c r="AP58" s="57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</row>
    <row r="59" spans="3:76" s="43" customFormat="1">
      <c r="C59" s="44">
        <v>53</v>
      </c>
      <c r="D59" s="52">
        <v>2</v>
      </c>
      <c r="E59" s="66">
        <v>3</v>
      </c>
      <c r="F59" s="52">
        <v>1</v>
      </c>
      <c r="G59" s="66">
        <v>1</v>
      </c>
      <c r="H59" s="52">
        <v>3</v>
      </c>
      <c r="I59" s="52">
        <v>0</v>
      </c>
      <c r="J59" s="52">
        <v>0</v>
      </c>
      <c r="K59" s="52">
        <v>2</v>
      </c>
      <c r="L59" s="52">
        <v>3</v>
      </c>
      <c r="M59" s="52">
        <v>1</v>
      </c>
      <c r="N59" s="52">
        <v>2</v>
      </c>
      <c r="O59" s="52">
        <v>2</v>
      </c>
      <c r="P59" s="52">
        <v>0</v>
      </c>
      <c r="Q59" s="52">
        <v>2</v>
      </c>
      <c r="R59" s="66">
        <v>3</v>
      </c>
      <c r="S59" s="66">
        <v>3</v>
      </c>
      <c r="T59" s="52">
        <v>3</v>
      </c>
      <c r="U59" s="52">
        <v>3</v>
      </c>
      <c r="V59" s="52">
        <v>3</v>
      </c>
      <c r="W59" s="52">
        <v>3</v>
      </c>
      <c r="X59" s="66">
        <v>2</v>
      </c>
      <c r="Z59" s="57"/>
      <c r="AA59" s="55"/>
      <c r="AB59" s="57"/>
      <c r="AC59" s="55"/>
      <c r="AD59" s="57"/>
      <c r="AE59" s="55"/>
      <c r="AF59" s="57"/>
      <c r="AG59" s="55"/>
      <c r="AH59" s="57"/>
      <c r="AI59" s="55"/>
      <c r="AJ59" s="57"/>
      <c r="AK59" s="55"/>
      <c r="AL59" s="57"/>
      <c r="AM59" s="55"/>
      <c r="AN59" s="57"/>
      <c r="AO59" s="55"/>
      <c r="AP59" s="57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</row>
    <row r="60" spans="3:76" s="43" customFormat="1">
      <c r="C60" s="44">
        <v>54</v>
      </c>
      <c r="D60" s="52">
        <v>2</v>
      </c>
      <c r="E60" s="66">
        <v>3</v>
      </c>
      <c r="F60" s="52">
        <v>1</v>
      </c>
      <c r="G60" s="66">
        <v>1</v>
      </c>
      <c r="H60" s="52">
        <v>3</v>
      </c>
      <c r="I60" s="52">
        <v>0</v>
      </c>
      <c r="J60" s="52">
        <v>0</v>
      </c>
      <c r="K60" s="52">
        <v>2</v>
      </c>
      <c r="L60" s="52">
        <v>3</v>
      </c>
      <c r="M60" s="52">
        <v>1</v>
      </c>
      <c r="N60" s="52">
        <v>2</v>
      </c>
      <c r="O60" s="52">
        <v>2</v>
      </c>
      <c r="P60" s="52">
        <v>2</v>
      </c>
      <c r="Q60" s="52">
        <v>2</v>
      </c>
      <c r="R60" s="66">
        <v>3</v>
      </c>
      <c r="S60" s="66">
        <v>3</v>
      </c>
      <c r="T60" s="52">
        <v>3</v>
      </c>
      <c r="U60" s="52">
        <v>3</v>
      </c>
      <c r="V60" s="52">
        <v>3</v>
      </c>
      <c r="W60" s="52">
        <v>3</v>
      </c>
      <c r="X60" s="66">
        <v>0</v>
      </c>
      <c r="Z60" s="57"/>
      <c r="AA60" s="55"/>
      <c r="AB60" s="57"/>
      <c r="AC60" s="55"/>
      <c r="AD60" s="57"/>
      <c r="AE60" s="55"/>
      <c r="AF60" s="57"/>
      <c r="AG60" s="55"/>
      <c r="AH60" s="57"/>
      <c r="AI60" s="55"/>
      <c r="AJ60" s="57"/>
      <c r="AK60" s="55"/>
      <c r="AL60" s="57"/>
      <c r="AM60" s="55"/>
      <c r="AN60" s="57"/>
      <c r="AO60" s="55"/>
      <c r="AP60" s="57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</row>
    <row r="61" spans="3:76" s="43" customFormat="1">
      <c r="C61" s="44">
        <v>55</v>
      </c>
      <c r="D61" s="52">
        <v>0</v>
      </c>
      <c r="E61" s="52">
        <v>3</v>
      </c>
      <c r="F61" s="52">
        <v>1</v>
      </c>
      <c r="G61" s="52">
        <v>1</v>
      </c>
      <c r="H61" s="52">
        <v>3</v>
      </c>
      <c r="I61" s="52">
        <v>0</v>
      </c>
      <c r="J61" s="52">
        <v>0</v>
      </c>
      <c r="K61" s="52">
        <v>2</v>
      </c>
      <c r="L61" s="52">
        <v>1</v>
      </c>
      <c r="M61" s="52">
        <v>3</v>
      </c>
      <c r="N61" s="52">
        <v>2</v>
      </c>
      <c r="O61" s="52">
        <v>2</v>
      </c>
      <c r="P61" s="52">
        <v>0</v>
      </c>
      <c r="Q61" s="52">
        <v>2</v>
      </c>
      <c r="R61" s="52">
        <v>0</v>
      </c>
      <c r="S61" s="52">
        <v>3</v>
      </c>
      <c r="T61" s="52">
        <v>3</v>
      </c>
      <c r="U61" s="52">
        <v>3</v>
      </c>
      <c r="V61" s="52">
        <v>3</v>
      </c>
      <c r="W61" s="52">
        <v>3</v>
      </c>
      <c r="X61" s="52">
        <v>0</v>
      </c>
      <c r="Z61" s="57"/>
      <c r="AA61" s="55"/>
      <c r="AB61" s="57"/>
      <c r="AC61" s="55"/>
      <c r="AD61" s="57"/>
      <c r="AE61" s="55"/>
      <c r="AF61" s="57"/>
      <c r="AG61" s="55"/>
      <c r="AH61" s="57"/>
      <c r="AI61" s="55"/>
      <c r="AJ61" s="57"/>
      <c r="AK61" s="55"/>
      <c r="AL61" s="57"/>
      <c r="AM61" s="55"/>
      <c r="AN61" s="57"/>
      <c r="AO61" s="55"/>
      <c r="AP61" s="57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</row>
    <row r="62" spans="3:76" s="43" customFormat="1">
      <c r="C62" s="44">
        <v>56</v>
      </c>
      <c r="D62" s="52">
        <v>0</v>
      </c>
      <c r="E62" s="52">
        <v>0</v>
      </c>
      <c r="F62" s="52">
        <v>1</v>
      </c>
      <c r="G62" s="52">
        <v>1</v>
      </c>
      <c r="H62" s="52">
        <v>0</v>
      </c>
      <c r="I62" s="52">
        <v>0</v>
      </c>
      <c r="J62" s="52">
        <v>0</v>
      </c>
      <c r="K62" s="52">
        <v>2</v>
      </c>
      <c r="L62" s="52">
        <v>3</v>
      </c>
      <c r="M62" s="52">
        <v>3</v>
      </c>
      <c r="N62" s="52">
        <v>2</v>
      </c>
      <c r="O62" s="52">
        <v>2</v>
      </c>
      <c r="P62" s="52">
        <v>2</v>
      </c>
      <c r="Q62" s="52">
        <v>3</v>
      </c>
      <c r="R62" s="52">
        <v>3</v>
      </c>
      <c r="S62" s="52">
        <v>3</v>
      </c>
      <c r="T62" s="52">
        <v>3</v>
      </c>
      <c r="U62" s="52">
        <v>3</v>
      </c>
      <c r="V62" s="52">
        <v>3</v>
      </c>
      <c r="W62" s="52">
        <v>3</v>
      </c>
      <c r="X62" s="52">
        <v>0</v>
      </c>
      <c r="Z62" s="57"/>
      <c r="AA62" s="55"/>
      <c r="AB62" s="57"/>
      <c r="AC62" s="55"/>
      <c r="AD62" s="57"/>
      <c r="AE62" s="55"/>
      <c r="AF62" s="57"/>
      <c r="AG62" s="55"/>
      <c r="AH62" s="57"/>
      <c r="AI62" s="55"/>
      <c r="AJ62" s="57"/>
      <c r="AK62" s="55"/>
      <c r="AL62" s="57"/>
      <c r="AM62" s="55"/>
      <c r="AN62" s="57"/>
      <c r="AO62" s="55"/>
      <c r="AP62" s="57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</row>
    <row r="63" spans="3:76" s="43" customFormat="1">
      <c r="C63" s="44">
        <v>57</v>
      </c>
      <c r="D63" s="52">
        <v>1</v>
      </c>
      <c r="E63" s="52">
        <v>3</v>
      </c>
      <c r="F63" s="52">
        <v>1</v>
      </c>
      <c r="G63" s="52">
        <v>1</v>
      </c>
      <c r="H63" s="52">
        <v>0</v>
      </c>
      <c r="I63" s="52">
        <v>0</v>
      </c>
      <c r="J63" s="52">
        <v>0</v>
      </c>
      <c r="K63" s="52">
        <v>0</v>
      </c>
      <c r="L63" s="52">
        <v>2</v>
      </c>
      <c r="M63" s="52">
        <v>3</v>
      </c>
      <c r="N63" s="52">
        <v>3</v>
      </c>
      <c r="O63" s="52">
        <v>2</v>
      </c>
      <c r="P63" s="52">
        <v>2</v>
      </c>
      <c r="Q63" s="52">
        <v>2</v>
      </c>
      <c r="R63" s="52">
        <v>1</v>
      </c>
      <c r="S63" s="52">
        <v>3</v>
      </c>
      <c r="T63" s="52">
        <v>3</v>
      </c>
      <c r="U63" s="52">
        <v>3</v>
      </c>
      <c r="V63" s="52">
        <v>3</v>
      </c>
      <c r="W63" s="52">
        <v>3</v>
      </c>
      <c r="X63" s="52">
        <v>0</v>
      </c>
      <c r="Z63" s="57"/>
      <c r="AA63" s="55"/>
      <c r="AB63" s="57"/>
      <c r="AC63" s="55"/>
      <c r="AD63" s="57"/>
      <c r="AE63" s="55"/>
      <c r="AF63" s="57"/>
      <c r="AG63" s="55"/>
      <c r="AH63" s="57"/>
      <c r="AI63" s="55"/>
      <c r="AJ63" s="57"/>
      <c r="AK63" s="55"/>
      <c r="AL63" s="57"/>
      <c r="AM63" s="55"/>
      <c r="AN63" s="57"/>
      <c r="AO63" s="55"/>
      <c r="AP63" s="57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</row>
    <row r="64" spans="3:76" s="43" customFormat="1">
      <c r="C64" s="44">
        <v>58</v>
      </c>
      <c r="D64" s="52">
        <v>0</v>
      </c>
      <c r="E64" s="52">
        <v>3</v>
      </c>
      <c r="F64" s="52">
        <v>1</v>
      </c>
      <c r="G64" s="52">
        <v>1</v>
      </c>
      <c r="H64" s="52">
        <v>0</v>
      </c>
      <c r="I64" s="52">
        <v>0</v>
      </c>
      <c r="J64" s="52">
        <v>0</v>
      </c>
      <c r="K64" s="52">
        <v>0</v>
      </c>
      <c r="L64" s="52">
        <v>1</v>
      </c>
      <c r="M64" s="52">
        <v>1</v>
      </c>
      <c r="N64" s="52">
        <v>0</v>
      </c>
      <c r="O64" s="52">
        <v>2</v>
      </c>
      <c r="P64" s="52">
        <v>0</v>
      </c>
      <c r="Q64" s="52">
        <v>2</v>
      </c>
      <c r="R64" s="52">
        <v>3</v>
      </c>
      <c r="S64" s="52">
        <v>3</v>
      </c>
      <c r="T64" s="52">
        <v>3</v>
      </c>
      <c r="U64" s="52">
        <v>3</v>
      </c>
      <c r="V64" s="52">
        <v>0</v>
      </c>
      <c r="W64" s="52">
        <v>3</v>
      </c>
      <c r="X64" s="52">
        <v>0</v>
      </c>
      <c r="Z64" s="57"/>
      <c r="AA64" s="55"/>
      <c r="AB64" s="57"/>
      <c r="AC64" s="55"/>
      <c r="AD64" s="57"/>
      <c r="AE64" s="55"/>
      <c r="AF64" s="57"/>
      <c r="AG64" s="55"/>
      <c r="AH64" s="57"/>
      <c r="AI64" s="55"/>
      <c r="AJ64" s="57"/>
      <c r="AK64" s="55"/>
      <c r="AL64" s="57"/>
      <c r="AM64" s="55"/>
      <c r="AN64" s="57"/>
      <c r="AO64" s="55"/>
      <c r="AP64" s="57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</row>
    <row r="65" spans="3:76" s="43" customFormat="1">
      <c r="C65" s="44">
        <v>59</v>
      </c>
      <c r="D65" s="27">
        <v>0</v>
      </c>
      <c r="E65" s="27">
        <v>3</v>
      </c>
      <c r="F65" s="27">
        <v>1</v>
      </c>
      <c r="G65" s="27">
        <v>1</v>
      </c>
      <c r="H65" s="27">
        <v>0</v>
      </c>
      <c r="I65" s="27">
        <v>0</v>
      </c>
      <c r="J65" s="27">
        <v>0</v>
      </c>
      <c r="K65" s="27">
        <v>3</v>
      </c>
      <c r="L65" s="27">
        <v>1</v>
      </c>
      <c r="M65" s="27">
        <v>1</v>
      </c>
      <c r="N65" s="27">
        <v>0</v>
      </c>
      <c r="O65" s="27">
        <v>2</v>
      </c>
      <c r="P65" s="27">
        <v>0</v>
      </c>
      <c r="Q65" s="27">
        <v>2</v>
      </c>
      <c r="R65" s="27">
        <v>3</v>
      </c>
      <c r="S65" s="27">
        <v>3</v>
      </c>
      <c r="T65" s="27">
        <v>3</v>
      </c>
      <c r="U65" s="27">
        <v>3</v>
      </c>
      <c r="V65" s="27">
        <v>0</v>
      </c>
      <c r="W65" s="27">
        <v>3</v>
      </c>
      <c r="X65" s="27">
        <v>0</v>
      </c>
      <c r="Z65" s="57"/>
      <c r="AA65" s="55"/>
      <c r="AB65" s="57"/>
      <c r="AC65" s="55"/>
      <c r="AD65" s="57"/>
      <c r="AE65" s="55"/>
      <c r="AF65" s="57"/>
      <c r="AG65" s="55"/>
      <c r="AH65" s="57"/>
      <c r="AI65" s="55"/>
      <c r="AJ65" s="57"/>
      <c r="AK65" s="55"/>
      <c r="AL65" s="57"/>
      <c r="AM65" s="55"/>
      <c r="AN65" s="57"/>
      <c r="AO65" s="55"/>
      <c r="AP65" s="57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</row>
    <row r="66" spans="3:76" s="43" customFormat="1">
      <c r="C66" s="44">
        <v>60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2</v>
      </c>
      <c r="L66" s="27">
        <v>1</v>
      </c>
      <c r="M66" s="27">
        <v>1</v>
      </c>
      <c r="N66" s="27">
        <v>2</v>
      </c>
      <c r="O66" s="27">
        <v>2</v>
      </c>
      <c r="P66" s="27">
        <v>2</v>
      </c>
      <c r="Q66" s="27">
        <v>2</v>
      </c>
      <c r="R66" s="27">
        <v>3</v>
      </c>
      <c r="S66" s="27">
        <v>3</v>
      </c>
      <c r="T66" s="27">
        <v>3</v>
      </c>
      <c r="U66" s="27">
        <v>3</v>
      </c>
      <c r="V66" s="27">
        <v>3</v>
      </c>
      <c r="W66" s="27">
        <v>3</v>
      </c>
      <c r="X66" s="27">
        <v>0</v>
      </c>
      <c r="Z66" s="57"/>
      <c r="AA66" s="55"/>
      <c r="AB66" s="57"/>
      <c r="AC66" s="55"/>
      <c r="AD66" s="57"/>
      <c r="AE66" s="55"/>
      <c r="AF66" s="57"/>
      <c r="AG66" s="55"/>
      <c r="AH66" s="57"/>
      <c r="AI66" s="55"/>
      <c r="AJ66" s="57"/>
      <c r="AK66" s="55"/>
      <c r="AL66" s="57"/>
      <c r="AM66" s="55"/>
      <c r="AN66" s="57"/>
      <c r="AO66" s="55"/>
      <c r="AP66" s="57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</row>
    <row r="67" spans="3:76" s="43" customFormat="1">
      <c r="C67" s="44">
        <v>61</v>
      </c>
      <c r="D67" s="27">
        <v>2</v>
      </c>
      <c r="E67" s="27">
        <v>0</v>
      </c>
      <c r="F67" s="27">
        <v>0</v>
      </c>
      <c r="G67" s="27">
        <v>0</v>
      </c>
      <c r="H67" s="27">
        <v>1</v>
      </c>
      <c r="I67" s="27">
        <v>0</v>
      </c>
      <c r="J67" s="27">
        <v>0</v>
      </c>
      <c r="K67" s="27">
        <v>0</v>
      </c>
      <c r="L67" s="27">
        <v>0</v>
      </c>
      <c r="M67" s="27">
        <v>1</v>
      </c>
      <c r="N67" s="27">
        <v>1</v>
      </c>
      <c r="O67" s="27">
        <v>2</v>
      </c>
      <c r="P67" s="27">
        <v>0</v>
      </c>
      <c r="Q67" s="27">
        <v>3</v>
      </c>
      <c r="R67" s="27">
        <v>3</v>
      </c>
      <c r="S67" s="27">
        <v>3</v>
      </c>
      <c r="T67" s="27">
        <v>3</v>
      </c>
      <c r="U67" s="27">
        <v>3</v>
      </c>
      <c r="V67" s="27">
        <v>0</v>
      </c>
      <c r="W67" s="27">
        <v>3</v>
      </c>
      <c r="X67" s="27">
        <v>0</v>
      </c>
      <c r="Z67" s="57"/>
      <c r="AA67" s="55"/>
      <c r="AB67" s="57"/>
      <c r="AC67" s="55"/>
      <c r="AD67" s="57"/>
      <c r="AE67" s="55"/>
      <c r="AF67" s="57"/>
      <c r="AG67" s="55"/>
      <c r="AH67" s="57"/>
      <c r="AI67" s="55"/>
      <c r="AJ67" s="57"/>
      <c r="AK67" s="55"/>
      <c r="AL67" s="57"/>
      <c r="AM67" s="55"/>
      <c r="AN67" s="57"/>
      <c r="AO67" s="55"/>
      <c r="AP67" s="57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</row>
    <row r="68" spans="3:76" s="43" customFormat="1">
      <c r="C68" s="44">
        <v>62</v>
      </c>
      <c r="D68" s="27">
        <v>2</v>
      </c>
      <c r="E68" s="27">
        <v>2</v>
      </c>
      <c r="F68" s="27">
        <v>0</v>
      </c>
      <c r="G68" s="27">
        <v>0</v>
      </c>
      <c r="H68" s="27">
        <v>0</v>
      </c>
      <c r="I68" s="27">
        <v>0</v>
      </c>
      <c r="J68" s="27">
        <v>2</v>
      </c>
      <c r="K68" s="27">
        <v>1</v>
      </c>
      <c r="L68" s="27">
        <v>1</v>
      </c>
      <c r="M68" s="27">
        <v>0</v>
      </c>
      <c r="N68" s="27">
        <v>2</v>
      </c>
      <c r="O68" s="27">
        <v>0</v>
      </c>
      <c r="P68" s="27">
        <v>3</v>
      </c>
      <c r="Q68" s="27">
        <v>3</v>
      </c>
      <c r="R68" s="27">
        <v>3</v>
      </c>
      <c r="S68" s="27">
        <v>3</v>
      </c>
      <c r="T68" s="27">
        <v>3</v>
      </c>
      <c r="U68" s="27">
        <v>3</v>
      </c>
      <c r="V68" s="27">
        <v>0</v>
      </c>
      <c r="W68" s="27">
        <v>3</v>
      </c>
      <c r="X68" s="27">
        <v>0</v>
      </c>
      <c r="Z68" s="57"/>
      <c r="AA68" s="55"/>
      <c r="AB68" s="57"/>
      <c r="AC68" s="55"/>
      <c r="AD68" s="57"/>
      <c r="AE68" s="55"/>
      <c r="AF68" s="57"/>
      <c r="AG68" s="55"/>
      <c r="AH68" s="57"/>
      <c r="AI68" s="55"/>
      <c r="AJ68" s="57"/>
      <c r="AK68" s="55"/>
      <c r="AL68" s="57"/>
      <c r="AM68" s="55"/>
      <c r="AN68" s="57"/>
      <c r="AO68" s="55"/>
      <c r="AP68" s="57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</row>
    <row r="69" spans="3:76" s="43" customFormat="1">
      <c r="C69" s="156" t="s">
        <v>332</v>
      </c>
      <c r="D69" s="66">
        <v>4</v>
      </c>
      <c r="E69" s="66">
        <v>3</v>
      </c>
      <c r="F69" s="66">
        <v>1</v>
      </c>
      <c r="G69" s="66">
        <v>3</v>
      </c>
      <c r="H69" s="66">
        <v>3</v>
      </c>
      <c r="I69" s="66">
        <v>3</v>
      </c>
      <c r="J69" s="66">
        <v>3</v>
      </c>
      <c r="K69" s="66">
        <v>2</v>
      </c>
      <c r="L69" s="66">
        <v>3</v>
      </c>
      <c r="M69" s="66">
        <v>2</v>
      </c>
      <c r="N69" s="66">
        <v>1</v>
      </c>
      <c r="O69" s="66">
        <v>2</v>
      </c>
      <c r="P69" s="66">
        <v>1</v>
      </c>
      <c r="Q69" s="66">
        <v>3</v>
      </c>
      <c r="R69" s="66">
        <v>3</v>
      </c>
      <c r="S69" s="66">
        <v>3</v>
      </c>
      <c r="T69" s="66">
        <v>3</v>
      </c>
      <c r="U69" s="66">
        <v>3</v>
      </c>
      <c r="V69" s="66">
        <v>3</v>
      </c>
      <c r="W69" s="66">
        <v>3</v>
      </c>
      <c r="X69" s="66">
        <v>4</v>
      </c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</row>
    <row r="70" spans="3:76" s="43" customFormat="1">
      <c r="C70" s="44">
        <v>64</v>
      </c>
      <c r="D70" s="66">
        <v>3</v>
      </c>
      <c r="E70" s="66">
        <v>3</v>
      </c>
      <c r="F70" s="66">
        <v>1</v>
      </c>
      <c r="G70" s="66">
        <v>3</v>
      </c>
      <c r="H70" s="66">
        <v>2</v>
      </c>
      <c r="I70" s="66">
        <v>3</v>
      </c>
      <c r="J70" s="66">
        <v>3</v>
      </c>
      <c r="K70" s="66">
        <v>3</v>
      </c>
      <c r="L70" s="66">
        <v>3</v>
      </c>
      <c r="M70" s="66">
        <v>3</v>
      </c>
      <c r="N70" s="66">
        <v>1</v>
      </c>
      <c r="O70" s="66">
        <v>1</v>
      </c>
      <c r="P70" s="66">
        <v>1</v>
      </c>
      <c r="Q70" s="66">
        <v>3</v>
      </c>
      <c r="R70" s="66">
        <v>3</v>
      </c>
      <c r="S70" s="66">
        <v>3</v>
      </c>
      <c r="T70" s="66">
        <v>3</v>
      </c>
      <c r="U70" s="66">
        <v>3</v>
      </c>
      <c r="V70" s="66">
        <v>3</v>
      </c>
      <c r="W70" s="66">
        <v>3</v>
      </c>
      <c r="X70" s="66">
        <v>4</v>
      </c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</row>
    <row r="71" spans="3:76" s="43" customFormat="1">
      <c r="C71" s="44">
        <v>65</v>
      </c>
      <c r="D71" s="66">
        <v>0</v>
      </c>
      <c r="E71" s="66">
        <v>3</v>
      </c>
      <c r="F71" s="66">
        <v>1</v>
      </c>
      <c r="G71" s="66">
        <v>1</v>
      </c>
      <c r="H71" s="66">
        <v>0</v>
      </c>
      <c r="I71" s="66">
        <v>1</v>
      </c>
      <c r="J71" s="66">
        <v>3</v>
      </c>
      <c r="K71" s="66">
        <v>3</v>
      </c>
      <c r="L71" s="66">
        <v>3</v>
      </c>
      <c r="M71" s="66">
        <v>1</v>
      </c>
      <c r="N71" s="66">
        <v>2</v>
      </c>
      <c r="O71" s="66">
        <v>2</v>
      </c>
      <c r="P71" s="66">
        <v>2</v>
      </c>
      <c r="Q71" s="66">
        <v>3</v>
      </c>
      <c r="R71" s="66">
        <v>3</v>
      </c>
      <c r="S71" s="66">
        <v>3</v>
      </c>
      <c r="T71" s="66">
        <v>3</v>
      </c>
      <c r="U71" s="66">
        <v>3</v>
      </c>
      <c r="V71" s="66">
        <v>3</v>
      </c>
      <c r="W71" s="66">
        <v>3</v>
      </c>
      <c r="X71" s="66">
        <v>4</v>
      </c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</row>
    <row r="72" spans="3:76" s="43" customFormat="1">
      <c r="C72" s="44">
        <v>66</v>
      </c>
      <c r="D72" s="66">
        <v>3</v>
      </c>
      <c r="E72" s="66">
        <v>3</v>
      </c>
      <c r="F72" s="66">
        <v>1</v>
      </c>
      <c r="G72" s="66">
        <v>1</v>
      </c>
      <c r="H72" s="66">
        <v>3</v>
      </c>
      <c r="I72" s="66">
        <v>1</v>
      </c>
      <c r="J72" s="66">
        <v>3</v>
      </c>
      <c r="K72" s="66">
        <v>2</v>
      </c>
      <c r="L72" s="66">
        <v>3</v>
      </c>
      <c r="M72" s="66">
        <v>1</v>
      </c>
      <c r="N72" s="66">
        <v>2</v>
      </c>
      <c r="O72" s="66">
        <v>2</v>
      </c>
      <c r="P72" s="66">
        <v>2</v>
      </c>
      <c r="Q72" s="66">
        <v>3</v>
      </c>
      <c r="R72" s="66">
        <v>3</v>
      </c>
      <c r="S72" s="66">
        <v>3</v>
      </c>
      <c r="T72" s="66">
        <v>3</v>
      </c>
      <c r="U72" s="66">
        <v>3</v>
      </c>
      <c r="V72" s="66">
        <v>3</v>
      </c>
      <c r="W72" s="66">
        <v>3</v>
      </c>
      <c r="X72" s="66">
        <v>4</v>
      </c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</row>
    <row r="73" spans="3:76" s="43" customFormat="1">
      <c r="C73" s="44">
        <v>67</v>
      </c>
      <c r="D73" s="66">
        <v>0</v>
      </c>
      <c r="E73" s="66">
        <v>0</v>
      </c>
      <c r="F73" s="66">
        <v>0</v>
      </c>
      <c r="G73" s="66">
        <v>1</v>
      </c>
      <c r="H73" s="66">
        <v>0</v>
      </c>
      <c r="I73" s="66">
        <v>0</v>
      </c>
      <c r="J73" s="66">
        <v>0</v>
      </c>
      <c r="K73" s="66">
        <v>0</v>
      </c>
      <c r="L73" s="66">
        <v>1</v>
      </c>
      <c r="M73" s="66">
        <v>0</v>
      </c>
      <c r="N73" s="66">
        <v>2</v>
      </c>
      <c r="O73" s="66">
        <v>2</v>
      </c>
      <c r="P73" s="66">
        <v>0</v>
      </c>
      <c r="Q73" s="66">
        <v>3</v>
      </c>
      <c r="R73" s="66">
        <v>3</v>
      </c>
      <c r="S73" s="66">
        <v>3</v>
      </c>
      <c r="T73" s="66">
        <v>3</v>
      </c>
      <c r="U73" s="66">
        <v>3</v>
      </c>
      <c r="V73" s="66">
        <v>3</v>
      </c>
      <c r="W73" s="66">
        <v>3</v>
      </c>
      <c r="X73" s="66">
        <v>2</v>
      </c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</row>
    <row r="74" spans="3:76" s="43" customFormat="1">
      <c r="C74" s="44">
        <v>68</v>
      </c>
      <c r="D74" s="66">
        <v>4</v>
      </c>
      <c r="E74" s="66">
        <v>3</v>
      </c>
      <c r="F74" s="66">
        <v>1</v>
      </c>
      <c r="G74" s="66">
        <v>1</v>
      </c>
      <c r="H74" s="66">
        <v>0</v>
      </c>
      <c r="I74" s="66">
        <v>0</v>
      </c>
      <c r="J74" s="66">
        <v>0</v>
      </c>
      <c r="K74" s="66">
        <v>3</v>
      </c>
      <c r="L74" s="66">
        <v>3</v>
      </c>
      <c r="M74" s="66">
        <v>1</v>
      </c>
      <c r="N74" s="66">
        <v>2</v>
      </c>
      <c r="O74" s="66">
        <v>2</v>
      </c>
      <c r="P74" s="66">
        <v>2</v>
      </c>
      <c r="Q74" s="66">
        <v>3</v>
      </c>
      <c r="R74" s="66">
        <v>3</v>
      </c>
      <c r="S74" s="66">
        <v>3</v>
      </c>
      <c r="T74" s="66">
        <v>3</v>
      </c>
      <c r="U74" s="66">
        <v>3</v>
      </c>
      <c r="V74" s="66">
        <v>3</v>
      </c>
      <c r="W74" s="66">
        <v>3</v>
      </c>
      <c r="X74" s="66">
        <v>2</v>
      </c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</row>
    <row r="75" spans="3:76" s="43" customFormat="1">
      <c r="C75" s="44">
        <v>69</v>
      </c>
      <c r="D75" s="66">
        <v>3</v>
      </c>
      <c r="E75" s="66">
        <v>0</v>
      </c>
      <c r="F75" s="66">
        <v>1</v>
      </c>
      <c r="G75" s="66">
        <v>1</v>
      </c>
      <c r="H75" s="66">
        <v>1</v>
      </c>
      <c r="I75" s="66">
        <v>0</v>
      </c>
      <c r="J75" s="66">
        <v>0</v>
      </c>
      <c r="K75" s="66">
        <v>2</v>
      </c>
      <c r="L75" s="66">
        <v>3</v>
      </c>
      <c r="M75" s="66">
        <v>1</v>
      </c>
      <c r="N75" s="66">
        <v>2</v>
      </c>
      <c r="O75" s="66">
        <v>2</v>
      </c>
      <c r="P75" s="66">
        <v>2</v>
      </c>
      <c r="Q75" s="66">
        <v>3</v>
      </c>
      <c r="R75" s="66">
        <v>3</v>
      </c>
      <c r="S75" s="66">
        <v>3</v>
      </c>
      <c r="T75" s="66">
        <v>3</v>
      </c>
      <c r="U75" s="66">
        <v>3</v>
      </c>
      <c r="V75" s="66">
        <v>3</v>
      </c>
      <c r="W75" s="66">
        <v>3</v>
      </c>
      <c r="X75" s="66">
        <v>4</v>
      </c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</row>
    <row r="76" spans="3:76" s="40" customFormat="1">
      <c r="C76" s="44">
        <v>70</v>
      </c>
      <c r="D76" s="66">
        <v>0</v>
      </c>
      <c r="E76" s="66">
        <v>3</v>
      </c>
      <c r="F76" s="66">
        <v>1</v>
      </c>
      <c r="G76" s="66">
        <v>1</v>
      </c>
      <c r="H76" s="66">
        <v>1</v>
      </c>
      <c r="I76" s="66">
        <v>0</v>
      </c>
      <c r="J76" s="66">
        <v>3</v>
      </c>
      <c r="K76" s="66">
        <v>2</v>
      </c>
      <c r="L76" s="66">
        <v>3</v>
      </c>
      <c r="M76" s="66">
        <v>1</v>
      </c>
      <c r="N76" s="66">
        <v>2</v>
      </c>
      <c r="O76" s="66">
        <v>2</v>
      </c>
      <c r="P76" s="66">
        <v>2</v>
      </c>
      <c r="Q76" s="66">
        <v>3</v>
      </c>
      <c r="R76" s="66">
        <v>3</v>
      </c>
      <c r="S76" s="66">
        <v>3</v>
      </c>
      <c r="T76" s="66">
        <v>3</v>
      </c>
      <c r="U76" s="66">
        <v>3</v>
      </c>
      <c r="V76" s="66">
        <v>3</v>
      </c>
      <c r="W76" s="66">
        <v>3</v>
      </c>
      <c r="X76" s="66">
        <v>4</v>
      </c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</row>
    <row r="77" spans="3:76" s="40" customFormat="1">
      <c r="C77" s="44">
        <v>71</v>
      </c>
      <c r="D77" s="66">
        <v>0</v>
      </c>
      <c r="E77" s="66">
        <v>3</v>
      </c>
      <c r="F77" s="66">
        <v>1</v>
      </c>
      <c r="G77" s="66">
        <v>1</v>
      </c>
      <c r="H77" s="66">
        <v>0</v>
      </c>
      <c r="I77" s="66">
        <v>0</v>
      </c>
      <c r="J77" s="66">
        <v>0</v>
      </c>
      <c r="K77" s="66">
        <v>3</v>
      </c>
      <c r="L77" s="66">
        <v>3</v>
      </c>
      <c r="M77" s="66">
        <v>1</v>
      </c>
      <c r="N77" s="66">
        <v>2</v>
      </c>
      <c r="O77" s="66">
        <v>2</v>
      </c>
      <c r="P77" s="66">
        <v>0</v>
      </c>
      <c r="Q77" s="66">
        <v>3</v>
      </c>
      <c r="R77" s="66">
        <v>2</v>
      </c>
      <c r="S77" s="66">
        <v>3</v>
      </c>
      <c r="T77" s="66">
        <v>3</v>
      </c>
      <c r="U77" s="66">
        <v>3</v>
      </c>
      <c r="V77" s="66">
        <v>3</v>
      </c>
      <c r="W77" s="66">
        <v>3</v>
      </c>
      <c r="X77" s="66">
        <v>0</v>
      </c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</row>
    <row r="78" spans="3:76" s="40" customFormat="1">
      <c r="C78" s="44">
        <v>72</v>
      </c>
      <c r="D78" s="66">
        <v>2</v>
      </c>
      <c r="E78" s="66">
        <v>3</v>
      </c>
      <c r="F78" s="66">
        <v>1</v>
      </c>
      <c r="G78" s="66">
        <v>1</v>
      </c>
      <c r="H78" s="66">
        <v>3</v>
      </c>
      <c r="I78" s="66">
        <v>0</v>
      </c>
      <c r="J78" s="66">
        <v>0</v>
      </c>
      <c r="K78" s="66">
        <v>3</v>
      </c>
      <c r="L78" s="66">
        <v>3</v>
      </c>
      <c r="M78" s="66">
        <v>1</v>
      </c>
      <c r="N78" s="66">
        <v>2</v>
      </c>
      <c r="O78" s="66">
        <v>2</v>
      </c>
      <c r="P78" s="66">
        <v>0</v>
      </c>
      <c r="Q78" s="66">
        <v>3</v>
      </c>
      <c r="R78" s="66">
        <v>3</v>
      </c>
      <c r="S78" s="66">
        <v>3</v>
      </c>
      <c r="T78" s="66">
        <v>3</v>
      </c>
      <c r="U78" s="66">
        <v>3</v>
      </c>
      <c r="V78" s="66">
        <v>3</v>
      </c>
      <c r="W78" s="66">
        <v>3</v>
      </c>
      <c r="X78" s="66">
        <v>2</v>
      </c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</row>
    <row r="79" spans="3:76" s="40" customFormat="1">
      <c r="C79" s="44">
        <v>73</v>
      </c>
      <c r="D79" s="66">
        <v>3</v>
      </c>
      <c r="E79" s="66">
        <v>0</v>
      </c>
      <c r="F79" s="66">
        <v>0</v>
      </c>
      <c r="G79" s="66">
        <v>0</v>
      </c>
      <c r="H79" s="66">
        <v>1</v>
      </c>
      <c r="I79" s="66">
        <v>0</v>
      </c>
      <c r="J79" s="66">
        <v>0</v>
      </c>
      <c r="K79" s="66">
        <v>0</v>
      </c>
      <c r="L79" s="66">
        <v>2</v>
      </c>
      <c r="M79" s="66">
        <v>1</v>
      </c>
      <c r="N79" s="66">
        <v>1</v>
      </c>
      <c r="O79" s="66">
        <v>2</v>
      </c>
      <c r="P79" s="66">
        <v>2</v>
      </c>
      <c r="Q79" s="66">
        <v>0</v>
      </c>
      <c r="R79" s="66">
        <v>2</v>
      </c>
      <c r="S79" s="66">
        <v>3</v>
      </c>
      <c r="T79" s="66">
        <v>3</v>
      </c>
      <c r="U79" s="66">
        <v>3</v>
      </c>
      <c r="V79" s="66">
        <v>3</v>
      </c>
      <c r="W79" s="66">
        <v>3</v>
      </c>
      <c r="X79" s="66">
        <v>2</v>
      </c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</row>
    <row r="80" spans="3:76" s="40" customFormat="1">
      <c r="C80" s="44">
        <v>74</v>
      </c>
      <c r="D80" s="66">
        <v>0</v>
      </c>
      <c r="E80" s="66">
        <v>3</v>
      </c>
      <c r="F80" s="66">
        <v>0</v>
      </c>
      <c r="G80" s="66">
        <v>1</v>
      </c>
      <c r="H80" s="66">
        <v>3</v>
      </c>
      <c r="I80" s="66">
        <v>3</v>
      </c>
      <c r="J80" s="66">
        <v>3</v>
      </c>
      <c r="K80" s="66">
        <v>2</v>
      </c>
      <c r="L80" s="66">
        <v>3</v>
      </c>
      <c r="M80" s="66">
        <v>2</v>
      </c>
      <c r="N80" s="66">
        <v>3</v>
      </c>
      <c r="O80" s="66">
        <v>1</v>
      </c>
      <c r="P80" s="66">
        <v>2</v>
      </c>
      <c r="Q80" s="66">
        <v>0</v>
      </c>
      <c r="R80" s="66">
        <v>3</v>
      </c>
      <c r="S80" s="66">
        <v>3</v>
      </c>
      <c r="T80" s="66">
        <v>3</v>
      </c>
      <c r="U80" s="66">
        <v>3</v>
      </c>
      <c r="V80" s="66">
        <v>3</v>
      </c>
      <c r="W80" s="66">
        <v>3</v>
      </c>
      <c r="X80" s="66">
        <v>4</v>
      </c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</row>
    <row r="81" spans="3:76" s="40" customFormat="1">
      <c r="C81" s="44">
        <v>75</v>
      </c>
      <c r="D81" s="66">
        <v>4</v>
      </c>
      <c r="E81" s="66">
        <v>3</v>
      </c>
      <c r="F81" s="66">
        <v>1</v>
      </c>
      <c r="G81" s="66">
        <v>1</v>
      </c>
      <c r="H81" s="66">
        <v>3</v>
      </c>
      <c r="I81" s="66">
        <v>3</v>
      </c>
      <c r="J81" s="66">
        <v>3</v>
      </c>
      <c r="K81" s="66">
        <v>3</v>
      </c>
      <c r="L81" s="66">
        <v>3</v>
      </c>
      <c r="M81" s="66">
        <v>3</v>
      </c>
      <c r="N81" s="66">
        <v>2</v>
      </c>
      <c r="O81" s="66">
        <v>2</v>
      </c>
      <c r="P81" s="66">
        <v>2</v>
      </c>
      <c r="Q81" s="66">
        <v>3</v>
      </c>
      <c r="R81" s="66">
        <v>3</v>
      </c>
      <c r="S81" s="66">
        <v>3</v>
      </c>
      <c r="T81" s="66">
        <v>3</v>
      </c>
      <c r="U81" s="66">
        <v>3</v>
      </c>
      <c r="V81" s="66">
        <v>3</v>
      </c>
      <c r="W81" s="66">
        <v>3</v>
      </c>
      <c r="X81" s="66">
        <v>0</v>
      </c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</row>
    <row r="82" spans="3:76" s="40" customFormat="1">
      <c r="C82" s="44">
        <v>76</v>
      </c>
      <c r="D82" s="66">
        <v>0</v>
      </c>
      <c r="E82" s="66">
        <v>0</v>
      </c>
      <c r="F82" s="66">
        <v>1</v>
      </c>
      <c r="G82" s="66">
        <v>1</v>
      </c>
      <c r="H82" s="66">
        <v>0</v>
      </c>
      <c r="I82" s="66">
        <v>1</v>
      </c>
      <c r="J82" s="66">
        <v>0</v>
      </c>
      <c r="K82" s="66">
        <v>3</v>
      </c>
      <c r="L82" s="66">
        <v>3</v>
      </c>
      <c r="M82" s="66">
        <v>1</v>
      </c>
      <c r="N82" s="66">
        <v>2</v>
      </c>
      <c r="O82" s="66">
        <v>2</v>
      </c>
      <c r="P82" s="66">
        <v>2</v>
      </c>
      <c r="Q82" s="66">
        <v>3</v>
      </c>
      <c r="R82" s="66">
        <v>3</v>
      </c>
      <c r="S82" s="66">
        <v>3</v>
      </c>
      <c r="T82" s="66">
        <v>3</v>
      </c>
      <c r="U82" s="66">
        <v>3</v>
      </c>
      <c r="V82" s="66">
        <v>3</v>
      </c>
      <c r="W82" s="66">
        <v>3</v>
      </c>
      <c r="X82" s="66">
        <v>2</v>
      </c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</row>
    <row r="83" spans="3:76" s="40" customFormat="1">
      <c r="C83" s="44">
        <v>77</v>
      </c>
      <c r="D83" s="66">
        <v>4</v>
      </c>
      <c r="E83" s="66">
        <v>0</v>
      </c>
      <c r="F83" s="66">
        <v>0</v>
      </c>
      <c r="G83" s="66">
        <v>1</v>
      </c>
      <c r="H83" s="66">
        <v>1</v>
      </c>
      <c r="I83" s="66">
        <v>0</v>
      </c>
      <c r="J83" s="66">
        <v>0</v>
      </c>
      <c r="K83" s="66">
        <v>0</v>
      </c>
      <c r="L83" s="66">
        <v>2</v>
      </c>
      <c r="M83" s="66">
        <v>3</v>
      </c>
      <c r="N83" s="66">
        <v>1</v>
      </c>
      <c r="O83" s="66">
        <v>2</v>
      </c>
      <c r="P83" s="66">
        <v>2</v>
      </c>
      <c r="Q83" s="66">
        <v>0</v>
      </c>
      <c r="R83" s="66">
        <v>3</v>
      </c>
      <c r="S83" s="66">
        <v>3</v>
      </c>
      <c r="T83" s="66">
        <v>3</v>
      </c>
      <c r="U83" s="66">
        <v>3</v>
      </c>
      <c r="V83" s="66">
        <v>3</v>
      </c>
      <c r="W83" s="66">
        <v>3</v>
      </c>
      <c r="X83" s="66">
        <v>4</v>
      </c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</row>
    <row r="84" spans="3:76" s="40" customFormat="1">
      <c r="C84" s="44">
        <v>78</v>
      </c>
      <c r="D84" s="66">
        <v>0</v>
      </c>
      <c r="E84" s="66">
        <v>0</v>
      </c>
      <c r="F84" s="66">
        <v>1</v>
      </c>
      <c r="G84" s="66">
        <v>1</v>
      </c>
      <c r="H84" s="66">
        <v>0</v>
      </c>
      <c r="I84" s="66">
        <v>3</v>
      </c>
      <c r="J84" s="66">
        <v>2</v>
      </c>
      <c r="K84" s="66">
        <v>2</v>
      </c>
      <c r="L84" s="66">
        <v>3</v>
      </c>
      <c r="M84" s="66">
        <v>1</v>
      </c>
      <c r="N84" s="66">
        <v>2</v>
      </c>
      <c r="O84" s="66">
        <v>2</v>
      </c>
      <c r="P84" s="66">
        <v>2</v>
      </c>
      <c r="Q84" s="66">
        <v>3</v>
      </c>
      <c r="R84" s="66">
        <v>3</v>
      </c>
      <c r="S84" s="66">
        <v>3</v>
      </c>
      <c r="T84" s="66">
        <v>3</v>
      </c>
      <c r="U84" s="66">
        <v>3</v>
      </c>
      <c r="V84" s="66">
        <v>3</v>
      </c>
      <c r="W84" s="66">
        <v>3</v>
      </c>
      <c r="X84" s="66">
        <v>4</v>
      </c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</row>
    <row r="85" spans="3:76" s="40" customFormat="1">
      <c r="C85" s="44">
        <v>79</v>
      </c>
      <c r="D85" s="66">
        <v>0</v>
      </c>
      <c r="E85" s="66">
        <v>2</v>
      </c>
      <c r="F85" s="66">
        <v>1</v>
      </c>
      <c r="G85" s="66">
        <v>1</v>
      </c>
      <c r="H85" s="66">
        <v>0</v>
      </c>
      <c r="I85" s="66">
        <v>3</v>
      </c>
      <c r="J85" s="66">
        <v>3</v>
      </c>
      <c r="K85" s="66">
        <v>3</v>
      </c>
      <c r="L85" s="66">
        <v>3</v>
      </c>
      <c r="M85" s="66">
        <v>3</v>
      </c>
      <c r="N85" s="66">
        <v>2</v>
      </c>
      <c r="O85" s="66">
        <v>2</v>
      </c>
      <c r="P85" s="66">
        <v>2</v>
      </c>
      <c r="Q85" s="66">
        <v>3</v>
      </c>
      <c r="R85" s="66">
        <v>3</v>
      </c>
      <c r="S85" s="66">
        <v>3</v>
      </c>
      <c r="T85" s="66">
        <v>3</v>
      </c>
      <c r="U85" s="66">
        <v>3</v>
      </c>
      <c r="V85" s="66">
        <v>3</v>
      </c>
      <c r="W85" s="66">
        <v>3</v>
      </c>
      <c r="X85" s="66">
        <v>2</v>
      </c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</row>
    <row r="86" spans="3:76" s="40" customFormat="1">
      <c r="C86" s="44">
        <v>80</v>
      </c>
      <c r="D86" s="66">
        <v>0</v>
      </c>
      <c r="E86" s="66">
        <v>3</v>
      </c>
      <c r="F86" s="66">
        <v>1</v>
      </c>
      <c r="G86" s="66">
        <v>1</v>
      </c>
      <c r="H86" s="66">
        <v>0</v>
      </c>
      <c r="I86" s="66">
        <v>0</v>
      </c>
      <c r="J86" s="66">
        <v>0</v>
      </c>
      <c r="K86" s="66">
        <v>2</v>
      </c>
      <c r="L86" s="66">
        <v>3</v>
      </c>
      <c r="M86" s="66">
        <v>1</v>
      </c>
      <c r="N86" s="66">
        <v>2</v>
      </c>
      <c r="O86" s="66">
        <v>2</v>
      </c>
      <c r="P86" s="66">
        <v>2</v>
      </c>
      <c r="Q86" s="66">
        <v>2</v>
      </c>
      <c r="R86" s="66">
        <v>3</v>
      </c>
      <c r="S86" s="66">
        <v>3</v>
      </c>
      <c r="T86" s="66">
        <v>3</v>
      </c>
      <c r="U86" s="66">
        <v>3</v>
      </c>
      <c r="V86" s="66">
        <v>3</v>
      </c>
      <c r="W86" s="66">
        <v>3</v>
      </c>
      <c r="X86" s="66">
        <v>3</v>
      </c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</row>
    <row r="87" spans="3:76" s="40" customFormat="1">
      <c r="C87" s="44">
        <v>81</v>
      </c>
      <c r="D87" s="66">
        <v>3</v>
      </c>
      <c r="E87" s="66">
        <v>0</v>
      </c>
      <c r="F87" s="66">
        <v>1</v>
      </c>
      <c r="G87" s="66">
        <v>1</v>
      </c>
      <c r="H87" s="66">
        <v>0</v>
      </c>
      <c r="I87" s="66">
        <v>0</v>
      </c>
      <c r="J87" s="66">
        <v>0</v>
      </c>
      <c r="K87" s="66">
        <v>0</v>
      </c>
      <c r="L87" s="66">
        <v>3</v>
      </c>
      <c r="M87" s="66">
        <v>1</v>
      </c>
      <c r="N87" s="66">
        <v>2</v>
      </c>
      <c r="O87" s="66">
        <v>2</v>
      </c>
      <c r="P87" s="66">
        <v>0</v>
      </c>
      <c r="Q87" s="66">
        <v>3</v>
      </c>
      <c r="R87" s="66">
        <v>3</v>
      </c>
      <c r="S87" s="66">
        <v>3</v>
      </c>
      <c r="T87" s="66">
        <v>3</v>
      </c>
      <c r="U87" s="66">
        <v>3</v>
      </c>
      <c r="V87" s="66">
        <v>0</v>
      </c>
      <c r="W87" s="66">
        <v>3</v>
      </c>
      <c r="X87" s="66">
        <v>1</v>
      </c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</row>
    <row r="88" spans="3:76" s="40" customFormat="1">
      <c r="C88" s="44">
        <v>82</v>
      </c>
      <c r="D88" s="66">
        <v>0</v>
      </c>
      <c r="E88" s="66">
        <v>3</v>
      </c>
      <c r="F88" s="66">
        <v>1</v>
      </c>
      <c r="G88" s="66">
        <v>1</v>
      </c>
      <c r="H88" s="66">
        <v>0</v>
      </c>
      <c r="I88" s="66">
        <v>3</v>
      </c>
      <c r="J88" s="66">
        <v>3</v>
      </c>
      <c r="K88" s="66">
        <v>2</v>
      </c>
      <c r="L88" s="66">
        <v>3</v>
      </c>
      <c r="M88" s="66">
        <v>1</v>
      </c>
      <c r="N88" s="66">
        <v>2</v>
      </c>
      <c r="O88" s="66">
        <v>2</v>
      </c>
      <c r="P88" s="66">
        <v>2</v>
      </c>
      <c r="Q88" s="66">
        <v>3</v>
      </c>
      <c r="R88" s="66">
        <v>3</v>
      </c>
      <c r="S88" s="66">
        <v>3</v>
      </c>
      <c r="T88" s="66">
        <v>3</v>
      </c>
      <c r="U88" s="66">
        <v>3</v>
      </c>
      <c r="V88" s="66">
        <v>3</v>
      </c>
      <c r="W88" s="66">
        <v>3</v>
      </c>
      <c r="X88" s="66">
        <v>4</v>
      </c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</row>
    <row r="89" spans="3:76" s="40" customFormat="1">
      <c r="C89" s="44">
        <v>83</v>
      </c>
      <c r="D89" s="66">
        <v>0</v>
      </c>
      <c r="E89" s="66">
        <v>3</v>
      </c>
      <c r="F89" s="66">
        <v>1</v>
      </c>
      <c r="G89" s="66">
        <v>1</v>
      </c>
      <c r="H89" s="66">
        <v>3</v>
      </c>
      <c r="I89" s="66">
        <v>0</v>
      </c>
      <c r="J89" s="66">
        <v>3</v>
      </c>
      <c r="K89" s="66">
        <v>3</v>
      </c>
      <c r="L89" s="66">
        <v>3</v>
      </c>
      <c r="M89" s="66">
        <v>1</v>
      </c>
      <c r="N89" s="66">
        <v>2</v>
      </c>
      <c r="O89" s="66">
        <v>2</v>
      </c>
      <c r="P89" s="66">
        <v>0</v>
      </c>
      <c r="Q89" s="66">
        <v>3</v>
      </c>
      <c r="R89" s="66">
        <v>3</v>
      </c>
      <c r="S89" s="66">
        <v>3</v>
      </c>
      <c r="T89" s="66">
        <v>1</v>
      </c>
      <c r="U89" s="66">
        <v>3</v>
      </c>
      <c r="V89" s="66">
        <v>3</v>
      </c>
      <c r="W89" s="66">
        <v>3</v>
      </c>
      <c r="X89" s="66">
        <v>0</v>
      </c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</row>
    <row r="90" spans="3:76" s="40" customFormat="1">
      <c r="C90" s="44">
        <v>84</v>
      </c>
      <c r="D90" s="66">
        <v>1</v>
      </c>
      <c r="E90" s="66">
        <v>3</v>
      </c>
      <c r="F90" s="66">
        <v>1</v>
      </c>
      <c r="G90" s="66">
        <v>1</v>
      </c>
      <c r="H90" s="66">
        <v>0</v>
      </c>
      <c r="I90" s="66">
        <v>1</v>
      </c>
      <c r="J90" s="66">
        <v>0</v>
      </c>
      <c r="K90" s="66">
        <v>3</v>
      </c>
      <c r="L90" s="66">
        <v>3</v>
      </c>
      <c r="M90" s="66">
        <v>1</v>
      </c>
      <c r="N90" s="66">
        <v>2</v>
      </c>
      <c r="O90" s="66">
        <v>2</v>
      </c>
      <c r="P90" s="66">
        <v>0</v>
      </c>
      <c r="Q90" s="66">
        <v>3</v>
      </c>
      <c r="R90" s="66">
        <v>3</v>
      </c>
      <c r="S90" s="66">
        <v>3</v>
      </c>
      <c r="T90" s="66">
        <v>3</v>
      </c>
      <c r="U90" s="66">
        <v>3</v>
      </c>
      <c r="V90" s="66">
        <v>3</v>
      </c>
      <c r="W90" s="66">
        <v>3</v>
      </c>
      <c r="X90" s="66">
        <v>2</v>
      </c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</row>
    <row r="91" spans="3:76" s="40" customFormat="1">
      <c r="C91" s="44">
        <v>85</v>
      </c>
      <c r="D91" s="66">
        <v>0</v>
      </c>
      <c r="E91" s="66">
        <v>3</v>
      </c>
      <c r="F91" s="66">
        <v>1</v>
      </c>
      <c r="G91" s="66">
        <v>1</v>
      </c>
      <c r="H91" s="66">
        <v>0</v>
      </c>
      <c r="I91" s="66">
        <v>3</v>
      </c>
      <c r="J91" s="66">
        <v>3</v>
      </c>
      <c r="K91" s="66">
        <v>2</v>
      </c>
      <c r="L91" s="66">
        <v>3</v>
      </c>
      <c r="M91" s="66">
        <v>1</v>
      </c>
      <c r="N91" s="66">
        <v>2</v>
      </c>
      <c r="O91" s="66">
        <v>2</v>
      </c>
      <c r="P91" s="66">
        <v>2</v>
      </c>
      <c r="Q91" s="66">
        <v>3</v>
      </c>
      <c r="R91" s="66">
        <v>3</v>
      </c>
      <c r="S91" s="66">
        <v>3</v>
      </c>
      <c r="T91" s="66">
        <v>3</v>
      </c>
      <c r="U91" s="66">
        <v>3</v>
      </c>
      <c r="V91" s="66">
        <v>3</v>
      </c>
      <c r="W91" s="66">
        <v>3</v>
      </c>
      <c r="X91" s="66">
        <v>4</v>
      </c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</row>
    <row r="92" spans="3:76" s="40" customFormat="1">
      <c r="C92" s="44">
        <v>86</v>
      </c>
      <c r="D92" s="66">
        <v>3</v>
      </c>
      <c r="E92" s="66">
        <v>3</v>
      </c>
      <c r="F92" s="66">
        <v>1</v>
      </c>
      <c r="G92" s="66">
        <v>1</v>
      </c>
      <c r="H92" s="66">
        <v>0</v>
      </c>
      <c r="I92" s="66">
        <v>0</v>
      </c>
      <c r="J92" s="66">
        <v>0</v>
      </c>
      <c r="K92" s="66">
        <v>3</v>
      </c>
      <c r="L92" s="66">
        <v>3</v>
      </c>
      <c r="M92" s="66">
        <v>1</v>
      </c>
      <c r="N92" s="66">
        <v>2</v>
      </c>
      <c r="O92" s="66">
        <v>2</v>
      </c>
      <c r="P92" s="66">
        <v>0</v>
      </c>
      <c r="Q92" s="66">
        <v>3</v>
      </c>
      <c r="R92" s="66">
        <v>3</v>
      </c>
      <c r="S92" s="66">
        <v>3</v>
      </c>
      <c r="T92" s="66">
        <v>3</v>
      </c>
      <c r="U92" s="66">
        <v>3</v>
      </c>
      <c r="V92" s="66">
        <v>3</v>
      </c>
      <c r="W92" s="66">
        <v>3</v>
      </c>
      <c r="X92" s="66">
        <v>2</v>
      </c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</row>
    <row r="93" spans="3:76" s="40" customFormat="1">
      <c r="C93" s="44">
        <v>87</v>
      </c>
      <c r="D93" s="66">
        <v>0</v>
      </c>
      <c r="E93" s="66">
        <v>3</v>
      </c>
      <c r="F93" s="66">
        <v>1</v>
      </c>
      <c r="G93" s="66">
        <v>1</v>
      </c>
      <c r="H93" s="66">
        <v>0</v>
      </c>
      <c r="I93" s="66">
        <v>0</v>
      </c>
      <c r="J93" s="66">
        <v>0</v>
      </c>
      <c r="K93" s="66">
        <v>2</v>
      </c>
      <c r="L93" s="66">
        <v>3</v>
      </c>
      <c r="M93" s="66">
        <v>1</v>
      </c>
      <c r="N93" s="66">
        <v>2</v>
      </c>
      <c r="O93" s="66">
        <v>2</v>
      </c>
      <c r="P93" s="66">
        <v>0</v>
      </c>
      <c r="Q93" s="66">
        <v>3</v>
      </c>
      <c r="R93" s="66">
        <v>3</v>
      </c>
      <c r="S93" s="66">
        <v>3</v>
      </c>
      <c r="T93" s="66">
        <v>3</v>
      </c>
      <c r="U93" s="66">
        <v>3</v>
      </c>
      <c r="V93" s="66">
        <v>3</v>
      </c>
      <c r="W93" s="66">
        <v>3</v>
      </c>
      <c r="X93" s="66">
        <v>2</v>
      </c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</row>
    <row r="94" spans="3:76" s="40" customFormat="1">
      <c r="C94" s="44">
        <v>88</v>
      </c>
      <c r="D94" s="66">
        <v>0</v>
      </c>
      <c r="E94" s="66">
        <v>3</v>
      </c>
      <c r="F94" s="66">
        <v>1</v>
      </c>
      <c r="G94" s="66">
        <v>1</v>
      </c>
      <c r="H94" s="66">
        <v>0</v>
      </c>
      <c r="I94" s="66">
        <v>1</v>
      </c>
      <c r="J94" s="66">
        <v>0</v>
      </c>
      <c r="K94" s="66">
        <v>0</v>
      </c>
      <c r="L94" s="66">
        <v>1</v>
      </c>
      <c r="M94" s="66">
        <v>3</v>
      </c>
      <c r="N94" s="66">
        <v>0</v>
      </c>
      <c r="O94" s="66">
        <v>2</v>
      </c>
      <c r="P94" s="66">
        <v>0</v>
      </c>
      <c r="Q94" s="66">
        <v>3</v>
      </c>
      <c r="R94" s="66">
        <v>3</v>
      </c>
      <c r="S94" s="66">
        <v>3</v>
      </c>
      <c r="T94" s="66">
        <v>3</v>
      </c>
      <c r="U94" s="66">
        <v>0</v>
      </c>
      <c r="V94" s="66">
        <v>3</v>
      </c>
      <c r="W94" s="66">
        <v>3</v>
      </c>
      <c r="X94" s="66">
        <v>2</v>
      </c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</row>
    <row r="95" spans="3:76" s="40" customFormat="1">
      <c r="C95" s="44">
        <v>89</v>
      </c>
      <c r="D95" s="66">
        <v>0</v>
      </c>
      <c r="E95" s="66">
        <v>0</v>
      </c>
      <c r="F95" s="66">
        <v>1</v>
      </c>
      <c r="G95" s="66">
        <v>1</v>
      </c>
      <c r="H95" s="66">
        <v>3</v>
      </c>
      <c r="I95" s="66">
        <v>1</v>
      </c>
      <c r="J95" s="66">
        <v>0</v>
      </c>
      <c r="K95" s="66">
        <v>0</v>
      </c>
      <c r="L95" s="66">
        <v>0</v>
      </c>
      <c r="M95" s="66">
        <v>1</v>
      </c>
      <c r="N95" s="66">
        <v>2</v>
      </c>
      <c r="O95" s="66">
        <v>2</v>
      </c>
      <c r="P95" s="66">
        <v>3</v>
      </c>
      <c r="Q95" s="66">
        <v>3</v>
      </c>
      <c r="R95" s="66">
        <v>3</v>
      </c>
      <c r="S95" s="66">
        <v>3</v>
      </c>
      <c r="T95" s="66">
        <v>3</v>
      </c>
      <c r="U95" s="66">
        <v>3</v>
      </c>
      <c r="V95" s="66">
        <v>3</v>
      </c>
      <c r="W95" s="66">
        <v>3</v>
      </c>
      <c r="X95" s="66">
        <v>4</v>
      </c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</row>
    <row r="96" spans="3:76" s="40" customFormat="1">
      <c r="C96" s="44">
        <v>90</v>
      </c>
      <c r="D96" s="66">
        <v>0</v>
      </c>
      <c r="E96" s="66">
        <v>2</v>
      </c>
      <c r="F96" s="66">
        <v>1</v>
      </c>
      <c r="G96" s="66">
        <v>1</v>
      </c>
      <c r="H96" s="66">
        <v>3</v>
      </c>
      <c r="I96" s="66">
        <v>0</v>
      </c>
      <c r="J96" s="66">
        <v>3</v>
      </c>
      <c r="K96" s="66">
        <v>2</v>
      </c>
      <c r="L96" s="66">
        <v>3</v>
      </c>
      <c r="M96" s="66">
        <v>3</v>
      </c>
      <c r="N96" s="66">
        <v>2</v>
      </c>
      <c r="O96" s="66">
        <v>2</v>
      </c>
      <c r="P96" s="66">
        <v>2</v>
      </c>
      <c r="Q96" s="66">
        <v>3</v>
      </c>
      <c r="R96" s="66">
        <v>3</v>
      </c>
      <c r="S96" s="66">
        <v>3</v>
      </c>
      <c r="T96" s="66">
        <v>3</v>
      </c>
      <c r="U96" s="66">
        <v>3</v>
      </c>
      <c r="V96" s="66">
        <v>3</v>
      </c>
      <c r="W96" s="66">
        <v>3</v>
      </c>
      <c r="X96" s="66">
        <v>4</v>
      </c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</row>
    <row r="97" spans="3:76" s="40" customFormat="1">
      <c r="C97" s="44">
        <v>91</v>
      </c>
      <c r="D97" s="66">
        <v>3</v>
      </c>
      <c r="E97" s="66">
        <v>3</v>
      </c>
      <c r="F97" s="66">
        <v>1</v>
      </c>
      <c r="G97" s="66">
        <v>1</v>
      </c>
      <c r="H97" s="66">
        <v>3</v>
      </c>
      <c r="I97" s="66">
        <v>1</v>
      </c>
      <c r="J97" s="66">
        <v>3</v>
      </c>
      <c r="K97" s="66">
        <v>2</v>
      </c>
      <c r="L97" s="66">
        <v>3</v>
      </c>
      <c r="M97" s="66">
        <v>1</v>
      </c>
      <c r="N97" s="66">
        <v>2</v>
      </c>
      <c r="O97" s="66">
        <v>2</v>
      </c>
      <c r="P97" s="66">
        <v>2</v>
      </c>
      <c r="Q97" s="66">
        <v>3</v>
      </c>
      <c r="R97" s="66">
        <v>3</v>
      </c>
      <c r="S97" s="66">
        <v>3</v>
      </c>
      <c r="T97" s="66">
        <v>3</v>
      </c>
      <c r="U97" s="66">
        <v>3</v>
      </c>
      <c r="V97" s="66">
        <v>3</v>
      </c>
      <c r="W97" s="66">
        <v>3</v>
      </c>
      <c r="X97" s="66">
        <v>0</v>
      </c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</row>
    <row r="98" spans="3:76" s="40" customFormat="1">
      <c r="C98" s="44">
        <v>92</v>
      </c>
      <c r="D98" s="66">
        <v>2</v>
      </c>
      <c r="E98" s="66">
        <v>3</v>
      </c>
      <c r="F98" s="66">
        <v>1</v>
      </c>
      <c r="G98" s="66">
        <v>1</v>
      </c>
      <c r="H98" s="66">
        <v>0</v>
      </c>
      <c r="I98" s="66">
        <v>0</v>
      </c>
      <c r="J98" s="66">
        <v>0</v>
      </c>
      <c r="K98" s="66">
        <v>2</v>
      </c>
      <c r="L98" s="66">
        <v>1</v>
      </c>
      <c r="M98" s="66">
        <v>1</v>
      </c>
      <c r="N98" s="66">
        <v>2</v>
      </c>
      <c r="O98" s="66">
        <v>2</v>
      </c>
      <c r="P98" s="66">
        <v>0</v>
      </c>
      <c r="Q98" s="66">
        <v>3</v>
      </c>
      <c r="R98" s="66">
        <v>3</v>
      </c>
      <c r="S98" s="66">
        <v>3</v>
      </c>
      <c r="T98" s="66">
        <v>3</v>
      </c>
      <c r="U98" s="66">
        <v>3</v>
      </c>
      <c r="V98" s="66">
        <v>3</v>
      </c>
      <c r="W98" s="66">
        <v>3</v>
      </c>
      <c r="X98" s="66">
        <v>0</v>
      </c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</row>
    <row r="99" spans="3:76" s="40" customFormat="1">
      <c r="C99" s="44">
        <v>93</v>
      </c>
      <c r="D99" s="66">
        <v>0</v>
      </c>
      <c r="E99" s="66">
        <v>0</v>
      </c>
      <c r="F99" s="66">
        <v>1</v>
      </c>
      <c r="G99" s="66">
        <v>1</v>
      </c>
      <c r="H99" s="66">
        <v>0</v>
      </c>
      <c r="I99" s="66">
        <v>0</v>
      </c>
      <c r="J99" s="66">
        <v>3</v>
      </c>
      <c r="K99" s="66">
        <v>2</v>
      </c>
      <c r="L99" s="66">
        <v>3</v>
      </c>
      <c r="M99" s="66">
        <v>1</v>
      </c>
      <c r="N99" s="66">
        <v>2</v>
      </c>
      <c r="O99" s="66">
        <v>2</v>
      </c>
      <c r="P99" s="66">
        <v>2</v>
      </c>
      <c r="Q99" s="66">
        <v>3</v>
      </c>
      <c r="R99" s="66">
        <v>3</v>
      </c>
      <c r="S99" s="66">
        <v>3</v>
      </c>
      <c r="T99" s="66">
        <v>3</v>
      </c>
      <c r="U99" s="66">
        <v>3</v>
      </c>
      <c r="V99" s="66">
        <v>3</v>
      </c>
      <c r="W99" s="66">
        <v>3</v>
      </c>
      <c r="X99" s="66">
        <v>0</v>
      </c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</row>
    <row r="100" spans="3:76" s="40" customFormat="1">
      <c r="C100" s="44">
        <v>94</v>
      </c>
      <c r="D100" s="66">
        <v>1</v>
      </c>
      <c r="E100" s="66">
        <v>3</v>
      </c>
      <c r="F100" s="66">
        <v>1</v>
      </c>
      <c r="G100" s="66">
        <v>1</v>
      </c>
      <c r="H100" s="66">
        <v>3</v>
      </c>
      <c r="I100" s="66">
        <v>1</v>
      </c>
      <c r="J100" s="66">
        <v>0</v>
      </c>
      <c r="K100" s="66">
        <v>2</v>
      </c>
      <c r="L100" s="66">
        <v>3</v>
      </c>
      <c r="M100" s="66">
        <v>3</v>
      </c>
      <c r="N100" s="66">
        <v>3</v>
      </c>
      <c r="O100" s="66">
        <v>2</v>
      </c>
      <c r="P100" s="66">
        <v>2</v>
      </c>
      <c r="Q100" s="66">
        <v>2</v>
      </c>
      <c r="R100" s="66">
        <v>2</v>
      </c>
      <c r="S100" s="66">
        <v>3</v>
      </c>
      <c r="T100" s="66">
        <v>3</v>
      </c>
      <c r="U100" s="66">
        <v>3</v>
      </c>
      <c r="V100" s="66">
        <v>3</v>
      </c>
      <c r="W100" s="66">
        <v>3</v>
      </c>
      <c r="X100" s="66">
        <v>4</v>
      </c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</row>
    <row r="101" spans="3:76" s="40" customFormat="1">
      <c r="C101" s="156" t="s">
        <v>333</v>
      </c>
      <c r="D101" s="52">
        <v>3</v>
      </c>
      <c r="E101" s="66">
        <v>3</v>
      </c>
      <c r="F101" s="52">
        <v>0</v>
      </c>
      <c r="G101" s="66">
        <v>3</v>
      </c>
      <c r="H101" s="52">
        <v>3</v>
      </c>
      <c r="I101" s="52">
        <v>3</v>
      </c>
      <c r="J101" s="52">
        <v>3</v>
      </c>
      <c r="K101" s="52">
        <v>2</v>
      </c>
      <c r="L101" s="52">
        <v>1</v>
      </c>
      <c r="M101" s="52">
        <v>2</v>
      </c>
      <c r="N101" s="52">
        <v>1</v>
      </c>
      <c r="O101" s="52">
        <v>2</v>
      </c>
      <c r="P101" s="52">
        <v>1</v>
      </c>
      <c r="Q101" s="52">
        <v>3</v>
      </c>
      <c r="R101" s="66">
        <v>3</v>
      </c>
      <c r="S101" s="66">
        <v>3</v>
      </c>
      <c r="T101" s="52">
        <v>3</v>
      </c>
      <c r="U101" s="52">
        <v>3</v>
      </c>
      <c r="V101" s="52">
        <v>3</v>
      </c>
      <c r="W101" s="52">
        <v>3</v>
      </c>
      <c r="X101" s="66">
        <v>0</v>
      </c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</row>
    <row r="102" spans="3:76" s="40" customFormat="1">
      <c r="C102" s="44">
        <v>96</v>
      </c>
      <c r="D102" s="52">
        <v>0</v>
      </c>
      <c r="E102" s="66">
        <v>3</v>
      </c>
      <c r="F102" s="52">
        <v>1</v>
      </c>
      <c r="G102" s="66">
        <v>3</v>
      </c>
      <c r="H102" s="52">
        <v>2</v>
      </c>
      <c r="I102" s="52">
        <v>3</v>
      </c>
      <c r="J102" s="52">
        <v>3</v>
      </c>
      <c r="K102" s="52">
        <v>3</v>
      </c>
      <c r="L102" s="52">
        <v>3</v>
      </c>
      <c r="M102" s="52">
        <v>3</v>
      </c>
      <c r="N102" s="52">
        <v>1</v>
      </c>
      <c r="O102" s="52">
        <v>1</v>
      </c>
      <c r="P102" s="52">
        <v>1</v>
      </c>
      <c r="Q102" s="52">
        <v>3</v>
      </c>
      <c r="R102" s="66">
        <v>3</v>
      </c>
      <c r="S102" s="66">
        <v>3</v>
      </c>
      <c r="T102" s="52">
        <v>3</v>
      </c>
      <c r="U102" s="52">
        <v>3</v>
      </c>
      <c r="V102" s="52">
        <v>3</v>
      </c>
      <c r="W102" s="52">
        <v>3</v>
      </c>
      <c r="X102" s="66">
        <v>0</v>
      </c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</row>
    <row r="103" spans="3:76" s="40" customFormat="1">
      <c r="C103" s="44">
        <v>97</v>
      </c>
      <c r="D103" s="52">
        <v>0</v>
      </c>
      <c r="E103" s="66">
        <v>3</v>
      </c>
      <c r="F103" s="52">
        <v>1</v>
      </c>
      <c r="G103" s="66">
        <v>1</v>
      </c>
      <c r="H103" s="52">
        <v>0</v>
      </c>
      <c r="I103" s="52">
        <v>1</v>
      </c>
      <c r="J103" s="52">
        <v>3</v>
      </c>
      <c r="K103" s="52">
        <v>3</v>
      </c>
      <c r="L103" s="52">
        <v>3</v>
      </c>
      <c r="M103" s="52">
        <v>1</v>
      </c>
      <c r="N103" s="52">
        <v>2</v>
      </c>
      <c r="O103" s="52">
        <v>2</v>
      </c>
      <c r="P103" s="52">
        <v>2</v>
      </c>
      <c r="Q103" s="52">
        <v>3</v>
      </c>
      <c r="R103" s="66">
        <v>3</v>
      </c>
      <c r="S103" s="66">
        <v>3</v>
      </c>
      <c r="T103" s="52">
        <v>3</v>
      </c>
      <c r="U103" s="52">
        <v>3</v>
      </c>
      <c r="V103" s="52">
        <v>3</v>
      </c>
      <c r="W103" s="52">
        <v>3</v>
      </c>
      <c r="X103" s="66">
        <v>0</v>
      </c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</row>
    <row r="104" spans="3:76" s="40" customFormat="1">
      <c r="C104" s="44">
        <v>98</v>
      </c>
      <c r="D104" s="52">
        <v>2</v>
      </c>
      <c r="E104" s="66">
        <v>3</v>
      </c>
      <c r="F104" s="52">
        <v>1</v>
      </c>
      <c r="G104" s="66">
        <v>1</v>
      </c>
      <c r="H104" s="52">
        <v>3</v>
      </c>
      <c r="I104" s="52">
        <v>1</v>
      </c>
      <c r="J104" s="52">
        <v>3</v>
      </c>
      <c r="K104" s="52">
        <v>2</v>
      </c>
      <c r="L104" s="52">
        <v>3</v>
      </c>
      <c r="M104" s="52">
        <v>1</v>
      </c>
      <c r="N104" s="52">
        <v>2</v>
      </c>
      <c r="O104" s="52">
        <v>2</v>
      </c>
      <c r="P104" s="52">
        <v>2</v>
      </c>
      <c r="Q104" s="52">
        <v>3</v>
      </c>
      <c r="R104" s="66">
        <v>3</v>
      </c>
      <c r="S104" s="66">
        <v>3</v>
      </c>
      <c r="T104" s="52">
        <v>3</v>
      </c>
      <c r="U104" s="52">
        <v>3</v>
      </c>
      <c r="V104" s="52">
        <v>3</v>
      </c>
      <c r="W104" s="52">
        <v>3</v>
      </c>
      <c r="X104" s="66">
        <v>0</v>
      </c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</row>
    <row r="105" spans="3:76" s="40" customFormat="1">
      <c r="C105" s="44">
        <v>99</v>
      </c>
      <c r="D105" s="52">
        <v>3</v>
      </c>
      <c r="E105" s="66">
        <v>0</v>
      </c>
      <c r="F105" s="52">
        <v>0</v>
      </c>
      <c r="G105" s="66">
        <v>1</v>
      </c>
      <c r="H105" s="52">
        <v>0</v>
      </c>
      <c r="I105" s="52">
        <v>0</v>
      </c>
      <c r="J105" s="52">
        <v>0</v>
      </c>
      <c r="K105" s="52">
        <v>0</v>
      </c>
      <c r="L105" s="52">
        <v>1</v>
      </c>
      <c r="M105" s="52">
        <v>0</v>
      </c>
      <c r="N105" s="52">
        <v>2</v>
      </c>
      <c r="O105" s="52">
        <v>2</v>
      </c>
      <c r="P105" s="52">
        <v>0</v>
      </c>
      <c r="Q105" s="52">
        <v>3</v>
      </c>
      <c r="R105" s="66">
        <v>3</v>
      </c>
      <c r="S105" s="66">
        <v>3</v>
      </c>
      <c r="T105" s="52">
        <v>3</v>
      </c>
      <c r="U105" s="52">
        <v>3</v>
      </c>
      <c r="V105" s="52">
        <v>3</v>
      </c>
      <c r="W105" s="52">
        <v>3</v>
      </c>
      <c r="X105" s="66">
        <v>0</v>
      </c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</row>
    <row r="106" spans="3:76" s="40" customFormat="1">
      <c r="C106" s="44">
        <v>100</v>
      </c>
      <c r="D106" s="52">
        <v>4</v>
      </c>
      <c r="E106" s="66">
        <v>3</v>
      </c>
      <c r="F106" s="52">
        <v>1</v>
      </c>
      <c r="G106" s="66">
        <v>1</v>
      </c>
      <c r="H106" s="52">
        <v>0</v>
      </c>
      <c r="I106" s="52">
        <v>0</v>
      </c>
      <c r="J106" s="52">
        <v>0</v>
      </c>
      <c r="K106" s="52">
        <v>3</v>
      </c>
      <c r="L106" s="52">
        <v>3</v>
      </c>
      <c r="M106" s="52">
        <v>1</v>
      </c>
      <c r="N106" s="52">
        <v>2</v>
      </c>
      <c r="O106" s="52">
        <v>2</v>
      </c>
      <c r="P106" s="52">
        <v>2</v>
      </c>
      <c r="Q106" s="52">
        <v>3</v>
      </c>
      <c r="R106" s="66">
        <v>3</v>
      </c>
      <c r="S106" s="66">
        <v>3</v>
      </c>
      <c r="T106" s="52">
        <v>3</v>
      </c>
      <c r="U106" s="52">
        <v>3</v>
      </c>
      <c r="V106" s="52">
        <v>3</v>
      </c>
      <c r="W106" s="52">
        <v>3</v>
      </c>
      <c r="X106" s="66">
        <v>0</v>
      </c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</row>
    <row r="107" spans="3:76" s="40" customFormat="1">
      <c r="C107" s="44">
        <v>101</v>
      </c>
      <c r="D107" s="52">
        <v>2</v>
      </c>
      <c r="E107" s="66">
        <v>0</v>
      </c>
      <c r="F107" s="52">
        <v>1</v>
      </c>
      <c r="G107" s="66">
        <v>1</v>
      </c>
      <c r="H107" s="52">
        <v>1</v>
      </c>
      <c r="I107" s="52">
        <v>0</v>
      </c>
      <c r="J107" s="52">
        <v>0</v>
      </c>
      <c r="K107" s="52">
        <v>2</v>
      </c>
      <c r="L107" s="52">
        <v>3</v>
      </c>
      <c r="M107" s="52">
        <v>1</v>
      </c>
      <c r="N107" s="52">
        <v>2</v>
      </c>
      <c r="O107" s="52">
        <v>2</v>
      </c>
      <c r="P107" s="52">
        <v>2</v>
      </c>
      <c r="Q107" s="52">
        <v>3</v>
      </c>
      <c r="R107" s="66">
        <v>3</v>
      </c>
      <c r="S107" s="66">
        <v>3</v>
      </c>
      <c r="T107" s="52">
        <v>3</v>
      </c>
      <c r="U107" s="52">
        <v>3</v>
      </c>
      <c r="V107" s="52">
        <v>3</v>
      </c>
      <c r="W107" s="52">
        <v>3</v>
      </c>
      <c r="X107" s="66">
        <v>0</v>
      </c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</row>
    <row r="108" spans="3:76" s="40" customFormat="1">
      <c r="C108" s="44">
        <v>102</v>
      </c>
      <c r="D108" s="52">
        <v>3</v>
      </c>
      <c r="E108" s="66">
        <v>3</v>
      </c>
      <c r="F108" s="52">
        <v>1</v>
      </c>
      <c r="G108" s="66">
        <v>1</v>
      </c>
      <c r="H108" s="52">
        <v>1</v>
      </c>
      <c r="I108" s="52">
        <v>0</v>
      </c>
      <c r="J108" s="52">
        <v>3</v>
      </c>
      <c r="K108" s="52">
        <v>2</v>
      </c>
      <c r="L108" s="52">
        <v>3</v>
      </c>
      <c r="M108" s="52">
        <v>1</v>
      </c>
      <c r="N108" s="52">
        <v>2</v>
      </c>
      <c r="O108" s="52">
        <v>2</v>
      </c>
      <c r="P108" s="52">
        <v>2</v>
      </c>
      <c r="Q108" s="52">
        <v>3</v>
      </c>
      <c r="R108" s="66">
        <v>3</v>
      </c>
      <c r="S108" s="66">
        <v>3</v>
      </c>
      <c r="T108" s="52">
        <v>3</v>
      </c>
      <c r="U108" s="52">
        <v>3</v>
      </c>
      <c r="V108" s="52">
        <v>3</v>
      </c>
      <c r="W108" s="52">
        <v>3</v>
      </c>
      <c r="X108" s="66">
        <v>0</v>
      </c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</row>
    <row r="109" spans="3:76" s="40" customFormat="1">
      <c r="C109" s="44">
        <v>103</v>
      </c>
      <c r="D109" s="52">
        <v>0</v>
      </c>
      <c r="E109" s="66">
        <v>3</v>
      </c>
      <c r="F109" s="52">
        <v>1</v>
      </c>
      <c r="G109" s="66">
        <v>1</v>
      </c>
      <c r="H109" s="52">
        <v>0</v>
      </c>
      <c r="I109" s="52">
        <v>0</v>
      </c>
      <c r="J109" s="52">
        <v>0</v>
      </c>
      <c r="K109" s="52">
        <v>3</v>
      </c>
      <c r="L109" s="52">
        <v>3</v>
      </c>
      <c r="M109" s="52">
        <v>1</v>
      </c>
      <c r="N109" s="52">
        <v>2</v>
      </c>
      <c r="O109" s="52">
        <v>2</v>
      </c>
      <c r="P109" s="52">
        <v>0</v>
      </c>
      <c r="Q109" s="52">
        <v>3</v>
      </c>
      <c r="R109" s="66">
        <v>2</v>
      </c>
      <c r="S109" s="66">
        <v>3</v>
      </c>
      <c r="T109" s="52">
        <v>3</v>
      </c>
      <c r="U109" s="52">
        <v>3</v>
      </c>
      <c r="V109" s="52">
        <v>3</v>
      </c>
      <c r="W109" s="52">
        <v>3</v>
      </c>
      <c r="X109" s="66">
        <v>0</v>
      </c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</row>
    <row r="110" spans="3:76" s="40" customFormat="1">
      <c r="C110" s="44">
        <v>104</v>
      </c>
      <c r="D110" s="52">
        <v>2</v>
      </c>
      <c r="E110" s="66">
        <v>3</v>
      </c>
      <c r="F110" s="52">
        <v>1</v>
      </c>
      <c r="G110" s="66">
        <v>1</v>
      </c>
      <c r="H110" s="52">
        <v>3</v>
      </c>
      <c r="I110" s="52">
        <v>0</v>
      </c>
      <c r="J110" s="52">
        <v>0</v>
      </c>
      <c r="K110" s="52">
        <v>3</v>
      </c>
      <c r="L110" s="52">
        <v>3</v>
      </c>
      <c r="M110" s="52">
        <v>1</v>
      </c>
      <c r="N110" s="52">
        <v>2</v>
      </c>
      <c r="O110" s="52">
        <v>2</v>
      </c>
      <c r="P110" s="52">
        <v>0</v>
      </c>
      <c r="Q110" s="52">
        <v>3</v>
      </c>
      <c r="R110" s="66">
        <v>3</v>
      </c>
      <c r="S110" s="66">
        <v>3</v>
      </c>
      <c r="T110" s="52">
        <v>3</v>
      </c>
      <c r="U110" s="52">
        <v>3</v>
      </c>
      <c r="V110" s="52">
        <v>3</v>
      </c>
      <c r="W110" s="52">
        <v>3</v>
      </c>
      <c r="X110" s="66">
        <v>0</v>
      </c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</row>
    <row r="111" spans="3:76" s="40" customFormat="1">
      <c r="C111" s="44">
        <v>105</v>
      </c>
      <c r="D111" s="52">
        <v>3</v>
      </c>
      <c r="E111" s="66">
        <v>0</v>
      </c>
      <c r="F111" s="52">
        <v>0</v>
      </c>
      <c r="G111" s="66">
        <v>0</v>
      </c>
      <c r="H111" s="52">
        <v>1</v>
      </c>
      <c r="I111" s="52">
        <v>0</v>
      </c>
      <c r="J111" s="52">
        <v>0</v>
      </c>
      <c r="K111" s="52">
        <v>0</v>
      </c>
      <c r="L111" s="52">
        <v>2</v>
      </c>
      <c r="M111" s="52">
        <v>1</v>
      </c>
      <c r="N111" s="52">
        <v>1</v>
      </c>
      <c r="O111" s="52">
        <v>2</v>
      </c>
      <c r="P111" s="52">
        <v>2</v>
      </c>
      <c r="Q111" s="52">
        <v>0</v>
      </c>
      <c r="R111" s="66">
        <v>2</v>
      </c>
      <c r="S111" s="66">
        <v>3</v>
      </c>
      <c r="T111" s="52">
        <v>3</v>
      </c>
      <c r="U111" s="52">
        <v>3</v>
      </c>
      <c r="V111" s="52">
        <v>3</v>
      </c>
      <c r="W111" s="52">
        <v>3</v>
      </c>
      <c r="X111" s="66">
        <v>0</v>
      </c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</row>
    <row r="112" spans="3:76" s="40" customFormat="1">
      <c r="C112" s="44">
        <v>106</v>
      </c>
      <c r="D112" s="52">
        <v>4</v>
      </c>
      <c r="E112" s="66">
        <v>3</v>
      </c>
      <c r="F112" s="52">
        <v>0</v>
      </c>
      <c r="G112" s="66">
        <v>0</v>
      </c>
      <c r="H112" s="52">
        <v>1</v>
      </c>
      <c r="I112" s="52">
        <v>3</v>
      </c>
      <c r="J112" s="52">
        <v>3</v>
      </c>
      <c r="K112" s="52">
        <v>2</v>
      </c>
      <c r="L112" s="52">
        <v>3</v>
      </c>
      <c r="M112" s="52">
        <v>2</v>
      </c>
      <c r="N112" s="52">
        <v>3</v>
      </c>
      <c r="O112" s="52">
        <v>1</v>
      </c>
      <c r="P112" s="52">
        <v>2</v>
      </c>
      <c r="Q112" s="52">
        <v>0</v>
      </c>
      <c r="R112" s="66">
        <v>3</v>
      </c>
      <c r="S112" s="66">
        <v>3</v>
      </c>
      <c r="T112" s="52">
        <v>3</v>
      </c>
      <c r="U112" s="52">
        <v>3</v>
      </c>
      <c r="V112" s="52">
        <v>3</v>
      </c>
      <c r="W112" s="52">
        <v>3</v>
      </c>
      <c r="X112" s="66">
        <v>0</v>
      </c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55"/>
      <c r="BW112" s="55"/>
      <c r="BX112" s="55"/>
    </row>
    <row r="113" spans="2:76" s="40" customFormat="1">
      <c r="C113" s="44">
        <v>107</v>
      </c>
      <c r="D113" s="52">
        <v>4</v>
      </c>
      <c r="E113" s="66">
        <v>3</v>
      </c>
      <c r="F113" s="52">
        <v>1</v>
      </c>
      <c r="G113" s="66">
        <v>1</v>
      </c>
      <c r="H113" s="52">
        <v>3</v>
      </c>
      <c r="I113" s="52">
        <v>3</v>
      </c>
      <c r="J113" s="52">
        <v>3</v>
      </c>
      <c r="K113" s="52">
        <v>3</v>
      </c>
      <c r="L113" s="52">
        <v>3</v>
      </c>
      <c r="M113" s="52">
        <v>3</v>
      </c>
      <c r="N113" s="52">
        <v>2</v>
      </c>
      <c r="O113" s="52">
        <v>2</v>
      </c>
      <c r="P113" s="52">
        <v>2</v>
      </c>
      <c r="Q113" s="52">
        <v>3</v>
      </c>
      <c r="R113" s="66">
        <v>3</v>
      </c>
      <c r="S113" s="66">
        <v>3</v>
      </c>
      <c r="T113" s="52">
        <v>3</v>
      </c>
      <c r="U113" s="52">
        <v>3</v>
      </c>
      <c r="V113" s="52">
        <v>3</v>
      </c>
      <c r="W113" s="52">
        <v>3</v>
      </c>
      <c r="X113" s="66">
        <v>0</v>
      </c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</row>
    <row r="114" spans="2:76" s="40" customFormat="1">
      <c r="C114" s="44">
        <v>108</v>
      </c>
      <c r="D114" s="52">
        <v>0</v>
      </c>
      <c r="E114" s="66">
        <v>0</v>
      </c>
      <c r="F114" s="52">
        <v>1</v>
      </c>
      <c r="G114" s="66">
        <v>1</v>
      </c>
      <c r="H114" s="52">
        <v>0</v>
      </c>
      <c r="I114" s="52">
        <v>1</v>
      </c>
      <c r="J114" s="52">
        <v>0</v>
      </c>
      <c r="K114" s="52">
        <v>3</v>
      </c>
      <c r="L114" s="52">
        <v>3</v>
      </c>
      <c r="M114" s="52">
        <v>1</v>
      </c>
      <c r="N114" s="52">
        <v>2</v>
      </c>
      <c r="O114" s="52">
        <v>2</v>
      </c>
      <c r="P114" s="52">
        <v>2</v>
      </c>
      <c r="Q114" s="52">
        <v>3</v>
      </c>
      <c r="R114" s="66">
        <v>3</v>
      </c>
      <c r="S114" s="66">
        <v>3</v>
      </c>
      <c r="T114" s="52">
        <v>3</v>
      </c>
      <c r="U114" s="52">
        <v>3</v>
      </c>
      <c r="V114" s="52">
        <v>3</v>
      </c>
      <c r="W114" s="52">
        <v>3</v>
      </c>
      <c r="X114" s="66">
        <v>0</v>
      </c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</row>
    <row r="115" spans="2:76" s="40" customFormat="1">
      <c r="C115" s="44">
        <v>109</v>
      </c>
      <c r="D115" s="52">
        <v>4</v>
      </c>
      <c r="E115" s="66">
        <v>0</v>
      </c>
      <c r="F115" s="52">
        <v>0</v>
      </c>
      <c r="G115" s="66">
        <v>1</v>
      </c>
      <c r="H115" s="52">
        <v>1</v>
      </c>
      <c r="I115" s="52">
        <v>0</v>
      </c>
      <c r="J115" s="52">
        <v>0</v>
      </c>
      <c r="K115" s="52">
        <v>0</v>
      </c>
      <c r="L115" s="52">
        <v>2</v>
      </c>
      <c r="M115" s="52">
        <v>3</v>
      </c>
      <c r="N115" s="52">
        <v>1</v>
      </c>
      <c r="O115" s="52">
        <v>2</v>
      </c>
      <c r="P115" s="52">
        <v>2</v>
      </c>
      <c r="Q115" s="52">
        <v>0</v>
      </c>
      <c r="R115" s="66">
        <v>3</v>
      </c>
      <c r="S115" s="66">
        <v>3</v>
      </c>
      <c r="T115" s="52">
        <v>3</v>
      </c>
      <c r="U115" s="52">
        <v>3</v>
      </c>
      <c r="V115" s="52">
        <v>3</v>
      </c>
      <c r="W115" s="52">
        <v>3</v>
      </c>
      <c r="X115" s="66">
        <v>0</v>
      </c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</row>
    <row r="116" spans="2:76" s="40" customFormat="1">
      <c r="C116" s="44">
        <v>110</v>
      </c>
      <c r="D116" s="52">
        <v>0</v>
      </c>
      <c r="E116" s="66">
        <v>0</v>
      </c>
      <c r="F116" s="52">
        <v>1</v>
      </c>
      <c r="G116" s="66">
        <v>1</v>
      </c>
      <c r="H116" s="52">
        <v>0</v>
      </c>
      <c r="I116" s="52">
        <v>3</v>
      </c>
      <c r="J116" s="52">
        <v>2</v>
      </c>
      <c r="K116" s="52">
        <v>2</v>
      </c>
      <c r="L116" s="52">
        <v>3</v>
      </c>
      <c r="M116" s="52">
        <v>1</v>
      </c>
      <c r="N116" s="52">
        <v>2</v>
      </c>
      <c r="O116" s="52">
        <v>2</v>
      </c>
      <c r="P116" s="52">
        <v>2</v>
      </c>
      <c r="Q116" s="52">
        <v>3</v>
      </c>
      <c r="R116" s="66">
        <v>3</v>
      </c>
      <c r="S116" s="66">
        <v>3</v>
      </c>
      <c r="T116" s="52">
        <v>3</v>
      </c>
      <c r="U116" s="52">
        <v>3</v>
      </c>
      <c r="V116" s="52">
        <v>3</v>
      </c>
      <c r="W116" s="52">
        <v>3</v>
      </c>
      <c r="X116" s="66">
        <v>0</v>
      </c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</row>
    <row r="117" spans="2:76" s="40" customFormat="1">
      <c r="C117" s="44">
        <v>111</v>
      </c>
      <c r="D117" s="52">
        <v>0</v>
      </c>
      <c r="E117" s="66">
        <v>2</v>
      </c>
      <c r="F117" s="52">
        <v>1</v>
      </c>
      <c r="G117" s="66">
        <v>1</v>
      </c>
      <c r="H117" s="52">
        <v>0</v>
      </c>
      <c r="I117" s="52">
        <v>3</v>
      </c>
      <c r="J117" s="52">
        <v>3</v>
      </c>
      <c r="K117" s="52">
        <v>3</v>
      </c>
      <c r="L117" s="52">
        <v>3</v>
      </c>
      <c r="M117" s="52">
        <v>3</v>
      </c>
      <c r="N117" s="52">
        <v>2</v>
      </c>
      <c r="O117" s="52">
        <v>2</v>
      </c>
      <c r="P117" s="52">
        <v>2</v>
      </c>
      <c r="Q117" s="52">
        <v>3</v>
      </c>
      <c r="R117" s="66">
        <v>3</v>
      </c>
      <c r="S117" s="66">
        <v>3</v>
      </c>
      <c r="T117" s="52">
        <v>3</v>
      </c>
      <c r="U117" s="52">
        <v>3</v>
      </c>
      <c r="V117" s="52">
        <v>3</v>
      </c>
      <c r="W117" s="52">
        <v>3</v>
      </c>
      <c r="X117" s="66">
        <v>0</v>
      </c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</row>
    <row r="118" spans="2:76" s="40" customFormat="1">
      <c r="C118" s="44">
        <v>112</v>
      </c>
      <c r="D118" s="52">
        <v>0</v>
      </c>
      <c r="E118" s="66">
        <v>3</v>
      </c>
      <c r="F118" s="52">
        <v>1</v>
      </c>
      <c r="G118" s="66">
        <v>1</v>
      </c>
      <c r="H118" s="52">
        <v>0</v>
      </c>
      <c r="I118" s="52">
        <v>0</v>
      </c>
      <c r="J118" s="52">
        <v>0</v>
      </c>
      <c r="K118" s="52">
        <v>2</v>
      </c>
      <c r="L118" s="52">
        <v>3</v>
      </c>
      <c r="M118" s="52">
        <v>1</v>
      </c>
      <c r="N118" s="52">
        <v>2</v>
      </c>
      <c r="O118" s="52">
        <v>2</v>
      </c>
      <c r="P118" s="52">
        <v>2</v>
      </c>
      <c r="Q118" s="52">
        <v>2</v>
      </c>
      <c r="R118" s="66">
        <v>3</v>
      </c>
      <c r="S118" s="66">
        <v>3</v>
      </c>
      <c r="T118" s="52">
        <v>3</v>
      </c>
      <c r="U118" s="52">
        <v>3</v>
      </c>
      <c r="V118" s="52">
        <v>3</v>
      </c>
      <c r="W118" s="52">
        <v>3</v>
      </c>
      <c r="X118" s="66">
        <v>0</v>
      </c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</row>
    <row r="119" spans="2:76" s="40" customFormat="1">
      <c r="C119" s="44">
        <v>113</v>
      </c>
      <c r="D119" s="142">
        <v>3</v>
      </c>
      <c r="E119" s="66">
        <v>0</v>
      </c>
      <c r="F119" s="142">
        <v>1</v>
      </c>
      <c r="G119" s="66">
        <v>1</v>
      </c>
      <c r="H119" s="142">
        <v>0</v>
      </c>
      <c r="I119" s="142">
        <v>0</v>
      </c>
      <c r="J119" s="142">
        <v>0</v>
      </c>
      <c r="K119" s="142">
        <v>0</v>
      </c>
      <c r="L119" s="142">
        <v>3</v>
      </c>
      <c r="M119" s="142">
        <v>1</v>
      </c>
      <c r="N119" s="142">
        <v>2</v>
      </c>
      <c r="O119" s="142">
        <v>2</v>
      </c>
      <c r="P119" s="142">
        <v>0</v>
      </c>
      <c r="Q119" s="142">
        <v>3</v>
      </c>
      <c r="R119" s="66">
        <v>3</v>
      </c>
      <c r="S119" s="66">
        <v>3</v>
      </c>
      <c r="T119" s="142">
        <v>3</v>
      </c>
      <c r="U119" s="142">
        <v>3</v>
      </c>
      <c r="V119" s="142">
        <v>0</v>
      </c>
      <c r="W119" s="142">
        <v>3</v>
      </c>
      <c r="X119" s="66">
        <v>0</v>
      </c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</row>
    <row r="120" spans="2:76" s="40" customFormat="1">
      <c r="C120" s="44">
        <v>114</v>
      </c>
      <c r="D120" s="142">
        <v>0</v>
      </c>
      <c r="E120" s="66">
        <v>3</v>
      </c>
      <c r="F120" s="142">
        <v>1</v>
      </c>
      <c r="G120" s="66">
        <v>1</v>
      </c>
      <c r="H120" s="142">
        <v>0</v>
      </c>
      <c r="I120" s="142">
        <v>3</v>
      </c>
      <c r="J120" s="142">
        <v>3</v>
      </c>
      <c r="K120" s="142">
        <v>2</v>
      </c>
      <c r="L120" s="142">
        <v>3</v>
      </c>
      <c r="M120" s="142">
        <v>1</v>
      </c>
      <c r="N120" s="142">
        <v>2</v>
      </c>
      <c r="O120" s="142">
        <v>2</v>
      </c>
      <c r="P120" s="142">
        <v>2</v>
      </c>
      <c r="Q120" s="142">
        <v>3</v>
      </c>
      <c r="R120" s="66">
        <v>3</v>
      </c>
      <c r="S120" s="66">
        <v>3</v>
      </c>
      <c r="T120" s="142">
        <v>3</v>
      </c>
      <c r="U120" s="142">
        <v>3</v>
      </c>
      <c r="V120" s="142">
        <v>3</v>
      </c>
      <c r="W120" s="142">
        <v>3</v>
      </c>
      <c r="X120" s="66">
        <v>0</v>
      </c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</row>
    <row r="121" spans="2:76" s="58" customFormat="1">
      <c r="C121" s="90"/>
      <c r="D121" s="56"/>
      <c r="E121" s="164"/>
      <c r="F121" s="56"/>
      <c r="G121" s="164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164"/>
      <c r="S121" s="164"/>
      <c r="T121" s="56"/>
      <c r="U121" s="56"/>
      <c r="V121" s="56"/>
      <c r="W121" s="56"/>
      <c r="X121" s="164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</row>
    <row r="122" spans="2:76" s="58" customFormat="1">
      <c r="C122" s="90"/>
      <c r="D122" s="56"/>
      <c r="E122" s="164"/>
      <c r="F122" s="56"/>
      <c r="G122" s="164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164"/>
      <c r="S122" s="164"/>
      <c r="T122" s="56"/>
      <c r="U122" s="56"/>
      <c r="V122" s="56"/>
      <c r="W122" s="56"/>
      <c r="X122" s="164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</row>
    <row r="123" spans="2:76" s="58" customFormat="1">
      <c r="C123" s="90"/>
      <c r="D123" s="56"/>
      <c r="E123" s="164"/>
      <c r="F123" s="56"/>
      <c r="G123" s="164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164"/>
      <c r="S123" s="164"/>
      <c r="T123" s="56"/>
      <c r="U123" s="56"/>
      <c r="V123" s="56"/>
      <c r="W123" s="56"/>
      <c r="X123" s="164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</row>
    <row r="124" spans="2:76" s="163" customFormat="1">
      <c r="B124" s="58"/>
      <c r="C124" s="90"/>
      <c r="D124" s="56"/>
      <c r="E124" s="164"/>
      <c r="F124" s="56"/>
      <c r="G124" s="164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164"/>
      <c r="S124" s="164"/>
      <c r="T124" s="56"/>
      <c r="U124" s="56"/>
      <c r="V124" s="56"/>
      <c r="W124" s="56"/>
      <c r="X124" s="164"/>
      <c r="Z124" s="139"/>
      <c r="AA124" s="139"/>
      <c r="AB124" s="139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</row>
    <row r="125" spans="2:76" s="40" customFormat="1">
      <c r="C125" s="165"/>
      <c r="D125" s="72" t="s">
        <v>35</v>
      </c>
      <c r="E125" s="72" t="s">
        <v>36</v>
      </c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</row>
    <row r="126" spans="2:76" s="40" customFormat="1">
      <c r="C126" s="73" t="s">
        <v>28</v>
      </c>
      <c r="D126" s="72"/>
      <c r="E126" s="72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</row>
    <row r="127" spans="2:76" ht="30">
      <c r="B127" s="71">
        <f>D6</f>
        <v>5</v>
      </c>
      <c r="C127" s="67" t="s">
        <v>309</v>
      </c>
      <c r="D127" s="59">
        <f>D4</f>
        <v>1.8070175438596492</v>
      </c>
      <c r="E127" s="59">
        <f>D5</f>
        <v>1.4919502895066175</v>
      </c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</row>
    <row r="128" spans="2:76">
      <c r="B128" s="27">
        <f>E6</f>
        <v>6</v>
      </c>
      <c r="C128" s="77" t="s">
        <v>308</v>
      </c>
      <c r="D128" s="59">
        <f>E4</f>
        <v>2.2543859649122808</v>
      </c>
      <c r="E128" s="59">
        <f>E5</f>
        <v>1.1683802216141612</v>
      </c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</row>
    <row r="129" spans="2:24" ht="30">
      <c r="B129" s="27">
        <f>F6</f>
        <v>7</v>
      </c>
      <c r="C129" s="67" t="s">
        <v>307</v>
      </c>
      <c r="D129" s="59">
        <f>F4</f>
        <v>0.84210526315789469</v>
      </c>
      <c r="E129" s="59">
        <f>F5</f>
        <v>0.36464227527765841</v>
      </c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</row>
    <row r="130" spans="2:24" ht="30">
      <c r="B130" s="71">
        <f>G6</f>
        <v>8</v>
      </c>
      <c r="C130" s="67" t="s">
        <v>306</v>
      </c>
      <c r="D130" s="59">
        <f>G4</f>
        <v>0.97368421052631582</v>
      </c>
      <c r="E130" s="59">
        <f>G5</f>
        <v>0.77754140540495564</v>
      </c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</row>
    <row r="131" spans="2:24">
      <c r="B131" s="27">
        <f>H6</f>
        <v>9</v>
      </c>
      <c r="C131" s="77" t="s">
        <v>305</v>
      </c>
      <c r="D131" s="59">
        <f>H4</f>
        <v>0.75438596491228072</v>
      </c>
      <c r="E131" s="59">
        <f>H5</f>
        <v>1.1962030830688271</v>
      </c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</row>
    <row r="132" spans="2:24">
      <c r="B132" s="27">
        <f>I6</f>
        <v>10</v>
      </c>
      <c r="C132" s="77" t="s">
        <v>304</v>
      </c>
      <c r="D132" s="59">
        <f>I4</f>
        <v>0.51754385964912286</v>
      </c>
      <c r="E132" s="59">
        <f>I5</f>
        <v>1.0448911312411961</v>
      </c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</row>
    <row r="133" spans="2:24" ht="30">
      <c r="B133" s="27">
        <f>J6</f>
        <v>11</v>
      </c>
      <c r="C133" s="67" t="s">
        <v>303</v>
      </c>
      <c r="D133" s="59">
        <f>J4</f>
        <v>1.3421052631578947</v>
      </c>
      <c r="E133" s="59">
        <f>J5</f>
        <v>1.4377671978576563</v>
      </c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</row>
    <row r="134" spans="2:24" ht="30">
      <c r="B134" s="27">
        <f>K6</f>
        <v>12</v>
      </c>
      <c r="C134" s="67" t="s">
        <v>302</v>
      </c>
      <c r="D134" s="59">
        <f>K4</f>
        <v>1.736842105263158</v>
      </c>
      <c r="E134" s="59">
        <f>K5</f>
        <v>0.89885533034733311</v>
      </c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</row>
    <row r="135" spans="2:24" ht="30">
      <c r="B135" s="27">
        <f>L6</f>
        <v>13</v>
      </c>
      <c r="C135" s="67" t="s">
        <v>301</v>
      </c>
      <c r="D135" s="59">
        <f>L4</f>
        <v>2.2105263157894739</v>
      </c>
      <c r="E135" s="59">
        <f>L5</f>
        <v>0.97758819057930046</v>
      </c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</row>
    <row r="136" spans="2:24" ht="45">
      <c r="B136" s="27">
        <v>14</v>
      </c>
      <c r="C136" s="67" t="s">
        <v>300</v>
      </c>
      <c r="D136" s="59">
        <f>M4</f>
        <v>1.4473684210526316</v>
      </c>
      <c r="E136" s="59">
        <f>M5</f>
        <v>0.84906662131061461</v>
      </c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</row>
    <row r="137" spans="2:24" ht="30">
      <c r="B137" s="27">
        <v>15</v>
      </c>
      <c r="C137" s="67" t="s">
        <v>299</v>
      </c>
      <c r="D137" s="59">
        <f>N4</f>
        <v>1.8421052631578947</v>
      </c>
      <c r="E137" s="59">
        <f>N5</f>
        <v>0.55534006285418991</v>
      </c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</row>
    <row r="138" spans="2:24">
      <c r="B138" s="27">
        <v>16</v>
      </c>
      <c r="C138" s="77" t="s">
        <v>298</v>
      </c>
      <c r="D138" s="59">
        <f>O4</f>
        <v>1.7456140350877194</v>
      </c>
      <c r="E138" s="59">
        <f>O5</f>
        <v>0.61859211271101688</v>
      </c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</row>
    <row r="139" spans="2:24" ht="30">
      <c r="B139" s="27">
        <v>17</v>
      </c>
      <c r="C139" s="67" t="s">
        <v>297</v>
      </c>
      <c r="D139" s="59">
        <f>P4</f>
        <v>1.0614035087719298</v>
      </c>
      <c r="E139" s="59">
        <f>P5</f>
        <v>0.88143710127068076</v>
      </c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</row>
    <row r="140" spans="2:24" ht="30">
      <c r="B140" s="27">
        <v>18</v>
      </c>
      <c r="C140" s="67" t="s">
        <v>296</v>
      </c>
      <c r="D140" s="59">
        <f>Q4</f>
        <v>2.4649122807017543</v>
      </c>
      <c r="E140" s="59">
        <f>Q5</f>
        <v>0.77436815852467977</v>
      </c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</row>
    <row r="141" spans="2:24">
      <c r="B141" s="27">
        <v>19</v>
      </c>
      <c r="C141" s="67" t="s">
        <v>291</v>
      </c>
      <c r="D141" s="59">
        <f>R4</f>
        <v>2.6052631578947367</v>
      </c>
      <c r="E141" s="59">
        <f>R5</f>
        <v>0.81238679160174376</v>
      </c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</row>
    <row r="142" spans="2:24">
      <c r="B142" s="27">
        <v>20</v>
      </c>
      <c r="C142" s="67" t="s">
        <v>292</v>
      </c>
      <c r="D142" s="59">
        <f>S4</f>
        <v>2.9473684210526314</v>
      </c>
      <c r="E142" s="59">
        <f>S5</f>
        <v>0.29146048641817884</v>
      </c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</row>
    <row r="143" spans="2:24">
      <c r="B143" s="27">
        <v>21</v>
      </c>
      <c r="C143" s="77" t="s">
        <v>293</v>
      </c>
      <c r="D143" s="59">
        <f>T4</f>
        <v>2.5350877192982457</v>
      </c>
      <c r="E143" s="59">
        <f>T5</f>
        <v>1.027514669391195</v>
      </c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</row>
    <row r="144" spans="2:24">
      <c r="B144" s="27">
        <v>22</v>
      </c>
      <c r="C144" s="67" t="s">
        <v>294</v>
      </c>
      <c r="D144" s="59">
        <f>U4</f>
        <v>2.9473684210526314</v>
      </c>
      <c r="E144" s="59">
        <f>U5</f>
        <v>0.39385867229199384</v>
      </c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</row>
    <row r="145" spans="2:24" ht="30">
      <c r="B145" s="27">
        <v>23</v>
      </c>
      <c r="C145" s="67" t="s">
        <v>290</v>
      </c>
      <c r="D145" s="59">
        <f>V4</f>
        <v>2.5263157894736841</v>
      </c>
      <c r="E145" s="59">
        <f>V5</f>
        <v>1.0939268258329751</v>
      </c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</row>
    <row r="146" spans="2:24">
      <c r="B146" s="27">
        <v>24</v>
      </c>
      <c r="C146" s="77" t="s">
        <v>295</v>
      </c>
      <c r="D146" s="59">
        <f>W4</f>
        <v>2.9824561403508771</v>
      </c>
      <c r="E146" s="59">
        <f>W5</f>
        <v>0.18649378618832771</v>
      </c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</row>
    <row r="147" spans="2:24" ht="30">
      <c r="B147" s="27">
        <v>25</v>
      </c>
      <c r="C147" s="67" t="s">
        <v>289</v>
      </c>
      <c r="D147" s="59">
        <f>X4</f>
        <v>0.8771929824561403</v>
      </c>
      <c r="E147" s="59">
        <f>X5</f>
        <v>1.3516744059128578</v>
      </c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</row>
    <row r="148" spans="2:24">
      <c r="B148" s="55"/>
      <c r="C148" s="68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</row>
    <row r="149" spans="2:24">
      <c r="B149" s="55"/>
      <c r="C149" s="58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</row>
    <row r="150" spans="2:24">
      <c r="B150" s="56"/>
      <c r="C150" s="58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</row>
    <row r="151" spans="2:24">
      <c r="B151" s="56"/>
      <c r="C151" s="58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</row>
    <row r="152" spans="2:24">
      <c r="B152" s="56"/>
      <c r="C152" s="58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</row>
    <row r="153" spans="2:24">
      <c r="B153" s="56"/>
      <c r="C153" s="68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</row>
    <row r="154" spans="2:24">
      <c r="B154" s="56"/>
      <c r="C154" s="58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</row>
    <row r="155" spans="2:24">
      <c r="B155" s="56"/>
      <c r="C155" s="58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</row>
    <row r="156" spans="2:24">
      <c r="B156" s="56"/>
      <c r="C156" s="58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</row>
    <row r="157" spans="2:24">
      <c r="B157" s="56"/>
      <c r="C157" s="58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</row>
    <row r="158" spans="2:24">
      <c r="B158" s="56"/>
      <c r="C158" s="58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</row>
    <row r="159" spans="2:24">
      <c r="B159" s="56"/>
      <c r="C159" s="68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</row>
    <row r="160" spans="2:24">
      <c r="B160" s="56"/>
      <c r="C160" s="58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</row>
    <row r="161" spans="2:24">
      <c r="B161" s="56"/>
      <c r="C161" s="58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</row>
    <row r="162" spans="2:24">
      <c r="B162" s="56"/>
      <c r="C162" s="58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</row>
    <row r="163" spans="2:24">
      <c r="B163" s="56"/>
      <c r="C163" s="58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</row>
    <row r="164" spans="2:24">
      <c r="B164" s="56"/>
      <c r="C164" s="68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</row>
    <row r="165" spans="2:24">
      <c r="B165" s="56"/>
      <c r="C165" s="68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</row>
    <row r="166" spans="2:24">
      <c r="B166" s="56"/>
      <c r="C166" s="68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</row>
    <row r="167" spans="2:24">
      <c r="B167" s="56"/>
      <c r="C167" s="58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</row>
    <row r="168" spans="2:24">
      <c r="B168" s="56"/>
      <c r="C168" s="68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</row>
    <row r="169" spans="2:24">
      <c r="B169" s="56"/>
      <c r="C169" s="68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</row>
    <row r="170" spans="2:24">
      <c r="B170" s="56"/>
      <c r="C170" s="58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</row>
    <row r="171" spans="2:24">
      <c r="B171" s="56"/>
      <c r="C171" s="58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</row>
    <row r="172" spans="2:24">
      <c r="B172" s="56"/>
      <c r="C172" s="68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</row>
    <row r="173" spans="2:24">
      <c r="B173" s="56"/>
      <c r="C173" s="68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</row>
    <row r="174" spans="2:24">
      <c r="B174" s="56"/>
      <c r="C174" s="58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</row>
    <row r="175" spans="2:24">
      <c r="B175" s="56"/>
      <c r="C175" s="58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</row>
    <row r="176" spans="2:24">
      <c r="B176" s="56"/>
      <c r="C176" s="58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</row>
    <row r="177" spans="2:24">
      <c r="B177" s="56"/>
      <c r="C177" s="68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</row>
    <row r="178" spans="2:24">
      <c r="B178" s="56"/>
      <c r="C178" s="68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</row>
    <row r="179" spans="2:24">
      <c r="B179" s="56"/>
      <c r="C179" s="68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</row>
    <row r="180" spans="2:24">
      <c r="B180" s="56"/>
      <c r="C180" s="68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</row>
    <row r="181" spans="2:24">
      <c r="B181" s="56"/>
      <c r="C181" s="68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</row>
    <row r="182" spans="2:24">
      <c r="B182" s="56"/>
      <c r="C182" s="68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</row>
    <row r="183" spans="2:24">
      <c r="B183" s="56"/>
      <c r="C183" s="68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</row>
    <row r="184" spans="2:24">
      <c r="B184" s="56"/>
      <c r="C184" s="68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</row>
    <row r="185" spans="2:24">
      <c r="B185" s="56"/>
      <c r="C185" s="58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</row>
    <row r="186" spans="2:24">
      <c r="B186" s="56"/>
      <c r="C186" s="58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</row>
    <row r="187" spans="2:24">
      <c r="B187" s="56"/>
      <c r="C187" s="68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</row>
    <row r="188" spans="2:24">
      <c r="B188" s="56"/>
      <c r="C188" s="58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</row>
    <row r="189" spans="2:24">
      <c r="B189" s="56"/>
      <c r="C189" s="68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</row>
    <row r="190" spans="2:24">
      <c r="B190" s="56"/>
      <c r="C190" s="68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</row>
    <row r="191" spans="2:24">
      <c r="B191" s="56"/>
      <c r="C191" s="68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</row>
    <row r="192" spans="2:24">
      <c r="B192" s="56"/>
      <c r="C192" s="68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</row>
    <row r="193" spans="2:24">
      <c r="B193" s="56"/>
      <c r="C193" s="68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</row>
    <row r="194" spans="2:24">
      <c r="B194" s="56"/>
      <c r="C194" s="58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</row>
    <row r="195" spans="2:24">
      <c r="B195" s="56"/>
      <c r="C195" s="68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</row>
    <row r="196" spans="2:24">
      <c r="B196" s="56"/>
      <c r="C196" s="68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</row>
    <row r="197" spans="2:24">
      <c r="B197" s="56"/>
      <c r="C197" s="68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</row>
    <row r="198" spans="2:24">
      <c r="B198" s="56"/>
      <c r="C198" s="68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</row>
    <row r="199" spans="2:24">
      <c r="B199" s="56"/>
      <c r="C199" s="68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</row>
    <row r="200" spans="2:24">
      <c r="B200" s="56"/>
      <c r="C200" s="58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</row>
    <row r="201" spans="2:24">
      <c r="B201" s="56"/>
      <c r="C201" s="5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</row>
    <row r="202" spans="2:24">
      <c r="B202" s="58"/>
      <c r="C202" s="5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</row>
    <row r="203" spans="2:24">
      <c r="B203" s="5"/>
      <c r="C203" s="5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</row>
    <row r="204" spans="2:24">
      <c r="B204" s="5"/>
      <c r="C204" s="5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</row>
    <row r="205" spans="2:24">
      <c r="B205" s="5"/>
      <c r="C205" s="5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</row>
    <row r="206" spans="2:24">
      <c r="B206" s="5"/>
      <c r="C206" s="5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</row>
    <row r="207" spans="2:24">
      <c r="B207" s="5"/>
      <c r="C207" s="5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</row>
    <row r="208" spans="2:24">
      <c r="B208" s="5"/>
      <c r="C208" s="5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</row>
    <row r="209" spans="2:24">
      <c r="B209" s="5"/>
      <c r="C209" s="5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</row>
    <row r="210" spans="2:24">
      <c r="B210" s="5"/>
      <c r="C210" s="5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</row>
    <row r="211" spans="2:24">
      <c r="B211" s="5"/>
      <c r="C211" s="5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</row>
    <row r="212" spans="2:24">
      <c r="B212" s="5"/>
      <c r="C212" s="5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</row>
    <row r="213" spans="2:24">
      <c r="B213" s="5"/>
      <c r="C213" s="5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</row>
    <row r="214" spans="2:24">
      <c r="B214" s="5"/>
      <c r="C214" s="5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</row>
    <row r="215" spans="2:24">
      <c r="B215" s="5"/>
      <c r="C215" s="5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</row>
    <row r="216" spans="2:24">
      <c r="B216" s="5"/>
      <c r="C216" s="5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</row>
    <row r="217" spans="2:24">
      <c r="B217" s="5"/>
      <c r="C217" s="5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</row>
    <row r="218" spans="2:24">
      <c r="B218" s="5"/>
      <c r="C218" s="5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</row>
    <row r="219" spans="2:24">
      <c r="B219" s="5"/>
      <c r="C219" s="5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</row>
    <row r="220" spans="2:24">
      <c r="B220" s="5"/>
      <c r="C220" s="5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</row>
    <row r="221" spans="2:24">
      <c r="B221" s="5"/>
      <c r="C221" s="5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</row>
    <row r="222" spans="2:24">
      <c r="B222" s="5"/>
      <c r="C222" s="5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</row>
    <row r="223" spans="2:24">
      <c r="B223" s="5"/>
      <c r="C223" s="5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</row>
    <row r="224" spans="2:24">
      <c r="B224" s="5"/>
      <c r="C224" s="5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</row>
    <row r="225" spans="2:24">
      <c r="B225" s="5"/>
      <c r="C225" s="5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</row>
    <row r="226" spans="2:24">
      <c r="B226" s="5"/>
      <c r="C226" s="5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</row>
    <row r="227" spans="2:24">
      <c r="B227" s="5"/>
      <c r="C227" s="5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</row>
    <row r="228" spans="2:24">
      <c r="B228" s="5"/>
      <c r="C228" s="5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</row>
    <row r="229" spans="2:24">
      <c r="B229" s="5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</row>
    <row r="230" spans="2:24">
      <c r="B230" s="5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</row>
    <row r="231" spans="2:24"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</row>
    <row r="232" spans="2:24"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</row>
    <row r="233" spans="2:24"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</row>
    <row r="234" spans="2:24"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</row>
    <row r="235" spans="2:24"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</row>
    <row r="236" spans="2:24"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</row>
    <row r="237" spans="2:24"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</row>
    <row r="238" spans="2:24"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</row>
    <row r="239" spans="2:24"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</row>
    <row r="240" spans="2:24"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</row>
    <row r="241" spans="4:24"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</row>
    <row r="242" spans="4:24"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</row>
    <row r="243" spans="4:24"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</row>
    <row r="244" spans="4:24"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</row>
    <row r="245" spans="4:24"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</row>
    <row r="246" spans="4:24"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</row>
    <row r="247" spans="4:24"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</row>
    <row r="248" spans="4:24"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</row>
    <row r="249" spans="4:24"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</row>
    <row r="250" spans="4:24"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</row>
    <row r="251" spans="4:24"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</row>
    <row r="252" spans="4:24"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</row>
    <row r="253" spans="4:24"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</row>
    <row r="254" spans="4:24"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</row>
    <row r="255" spans="4:24"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</row>
    <row r="256" spans="4:24"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</row>
    <row r="257" spans="4:24"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</row>
    <row r="258" spans="4:24"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</row>
    <row r="259" spans="4:24"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</row>
    <row r="260" spans="4:24"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</row>
    <row r="261" spans="4:24"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</row>
    <row r="262" spans="4:24"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</row>
    <row r="263" spans="4:24"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</row>
    <row r="264" spans="4:24"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</row>
    <row r="265" spans="4:24"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</row>
    <row r="266" spans="4:24"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</row>
    <row r="267" spans="4:24"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</row>
    <row r="268" spans="4:24"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</row>
    <row r="269" spans="4:24"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</row>
    <row r="270" spans="4:24"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</row>
    <row r="271" spans="4:24"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</row>
    <row r="272" spans="4:24"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</row>
    <row r="273" spans="4:24"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</row>
    <row r="274" spans="4:24"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</row>
    <row r="275" spans="4:24"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</row>
    <row r="276" spans="4:24"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</row>
    <row r="277" spans="4:24"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</row>
    <row r="278" spans="4:24"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</row>
    <row r="279" spans="4:24"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</row>
    <row r="280" spans="4:24"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</row>
    <row r="281" spans="4:24"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</row>
    <row r="282" spans="4:24"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</row>
    <row r="283" spans="4:24"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</row>
    <row r="284" spans="4:24"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</row>
    <row r="285" spans="4:24"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</row>
    <row r="286" spans="4:24"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</row>
    <row r="287" spans="4:24"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</row>
    <row r="288" spans="4:24"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</row>
    <row r="289" spans="4:24"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</row>
    <row r="290" spans="4:24"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</row>
    <row r="291" spans="4:24"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</row>
    <row r="292" spans="4:24"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</row>
    <row r="293" spans="4:24"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</row>
    <row r="294" spans="4:24"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</row>
    <row r="295" spans="4:24"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</row>
    <row r="296" spans="4:24"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</row>
    <row r="297" spans="4:24"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</row>
    <row r="298" spans="4:24"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</row>
    <row r="299" spans="4:24"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</row>
    <row r="300" spans="4:24"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</row>
    <row r="301" spans="4:24"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</row>
    <row r="302" spans="4:24"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</row>
    <row r="303" spans="4:24"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</row>
    <row r="304" spans="4:24"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</row>
    <row r="305" spans="4:24"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</row>
    <row r="306" spans="4:24"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</row>
    <row r="307" spans="4:24"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</row>
    <row r="308" spans="4:24"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</row>
    <row r="309" spans="4:24"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</row>
    <row r="310" spans="4:24"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</row>
    <row r="311" spans="4:24"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</row>
    <row r="312" spans="4:24"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</row>
    <row r="313" spans="4:24"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</row>
    <row r="314" spans="4:24"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</row>
    <row r="315" spans="4:24"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</row>
    <row r="316" spans="4:24"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</row>
    <row r="317" spans="4:24"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</row>
    <row r="318" spans="4:24"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</row>
    <row r="319" spans="4:24"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</row>
    <row r="320" spans="4:24"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</row>
    <row r="321" spans="4:24"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</row>
    <row r="322" spans="4:24"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</row>
    <row r="323" spans="4:24"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</row>
    <row r="324" spans="4:24"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</row>
    <row r="325" spans="4:24"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</row>
    <row r="326" spans="4:24"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</row>
    <row r="327" spans="4:24"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</row>
    <row r="328" spans="4:24"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</row>
    <row r="329" spans="4:24"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</row>
    <row r="330" spans="4:24"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</row>
    <row r="331" spans="4:24"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</row>
    <row r="332" spans="4:24"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</row>
    <row r="333" spans="4:24"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</row>
    <row r="334" spans="4:24"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</row>
    <row r="335" spans="4:24"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</row>
    <row r="336" spans="4:24"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</row>
    <row r="337" spans="4:24"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</row>
    <row r="338" spans="4:24"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</row>
    <row r="339" spans="4:24"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</row>
    <row r="340" spans="4:24"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</row>
    <row r="341" spans="4:24"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</row>
    <row r="342" spans="4:24"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</row>
    <row r="343" spans="4:24"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</row>
    <row r="344" spans="4:24"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</row>
    <row r="345" spans="4:24"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</row>
    <row r="346" spans="4:24"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</row>
    <row r="347" spans="4:24"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</row>
    <row r="348" spans="4:24"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</row>
    <row r="349" spans="4:24"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</row>
    <row r="350" spans="4:24"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</row>
    <row r="351" spans="4:24"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</row>
    <row r="352" spans="4:24"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</row>
    <row r="353" spans="4:24"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</row>
    <row r="354" spans="4:24"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</row>
    <row r="355" spans="4:24"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</row>
    <row r="356" spans="4:24"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</row>
    <row r="357" spans="4:24"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</row>
    <row r="358" spans="4:24"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</row>
    <row r="359" spans="4:24"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</row>
    <row r="360" spans="4:24"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</row>
    <row r="361" spans="4:24"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</row>
    <row r="362" spans="4:24"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</row>
    <row r="363" spans="4:24"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</row>
    <row r="364" spans="4:24"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</row>
    <row r="365" spans="4:24"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</row>
    <row r="366" spans="4:24"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</row>
    <row r="367" spans="4:24"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</row>
    <row r="368" spans="4:24"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</row>
    <row r="369" spans="4:24"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</row>
    <row r="370" spans="4:24"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</row>
    <row r="371" spans="4:24"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</row>
    <row r="372" spans="4:24"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</row>
    <row r="373" spans="4:24"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</row>
    <row r="374" spans="4:24"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</row>
    <row r="375" spans="4:24"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</row>
    <row r="376" spans="4:24"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</row>
    <row r="377" spans="4:24"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</row>
    <row r="378" spans="4:24"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</row>
    <row r="379" spans="4:24"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</row>
    <row r="380" spans="4:24"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</row>
    <row r="381" spans="4:24"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</row>
    <row r="382" spans="4:24"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</row>
    <row r="383" spans="4:24"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</row>
    <row r="384" spans="4:24"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</row>
    <row r="385" spans="4:24"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</row>
    <row r="386" spans="4:24"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</row>
    <row r="387" spans="4:24"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</row>
    <row r="388" spans="4:24"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</row>
    <row r="389" spans="4:24"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</row>
    <row r="390" spans="4:24"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</row>
    <row r="391" spans="4:24"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</row>
    <row r="392" spans="4:24"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</row>
    <row r="393" spans="4:24"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</row>
    <row r="394" spans="4:24"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</row>
    <row r="395" spans="4:24"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</row>
    <row r="396" spans="4:24"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</row>
    <row r="397" spans="4:24"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</row>
    <row r="398" spans="4:24"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</row>
    <row r="399" spans="4:24"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</row>
    <row r="400" spans="4:24"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</row>
    <row r="401" spans="4:24"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</row>
    <row r="402" spans="4:24"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</row>
    <row r="403" spans="4:24"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</row>
    <row r="404" spans="4:24"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</row>
    <row r="405" spans="4:24"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</row>
    <row r="406" spans="4:24"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</row>
    <row r="407" spans="4:24"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</row>
    <row r="408" spans="4:24"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</row>
    <row r="409" spans="4:24"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</row>
    <row r="410" spans="4:24"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</row>
    <row r="411" spans="4:24"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</row>
    <row r="412" spans="4:24"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</row>
    <row r="413" spans="4:24"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</row>
    <row r="414" spans="4:24"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</row>
    <row r="415" spans="4:24"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</row>
    <row r="416" spans="4:24"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</row>
    <row r="417" spans="4:24"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</row>
    <row r="418" spans="4:24"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</row>
    <row r="419" spans="4:24"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</row>
    <row r="420" spans="4:24"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</row>
    <row r="421" spans="4:24"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</row>
    <row r="422" spans="4:24"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</row>
    <row r="423" spans="4:24"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</row>
    <row r="424" spans="4:24"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</row>
    <row r="425" spans="4:24"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</row>
    <row r="426" spans="4:24"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</row>
    <row r="427" spans="4:24"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</row>
    <row r="428" spans="4:24"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</row>
    <row r="429" spans="4:24"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</row>
    <row r="430" spans="4:24"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</row>
    <row r="431" spans="4:24"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</row>
    <row r="432" spans="4:24"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</row>
    <row r="433" spans="4:24"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</row>
    <row r="434" spans="4:24"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</row>
    <row r="435" spans="4:24"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</row>
    <row r="436" spans="4:24"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</row>
    <row r="437" spans="4:24"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</row>
    <row r="438" spans="4:24"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</row>
    <row r="439" spans="4:24"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</row>
    <row r="440" spans="4:24"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</row>
    <row r="441" spans="4:24"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</row>
    <row r="442" spans="4:24"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</row>
    <row r="443" spans="4:24"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</row>
    <row r="444" spans="4:24"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</row>
    <row r="445" spans="4:24"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</row>
    <row r="446" spans="4:24"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</row>
    <row r="447" spans="4:24"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</row>
    <row r="448" spans="4:24"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</row>
    <row r="449" spans="4:24"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</row>
    <row r="450" spans="4:24"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</row>
    <row r="451" spans="4:24"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</row>
    <row r="452" spans="4:24"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</row>
    <row r="453" spans="4:24"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</row>
    <row r="454" spans="4:24"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</row>
    <row r="455" spans="4:24"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</row>
    <row r="456" spans="4:24"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</row>
    <row r="457" spans="4:24"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</row>
    <row r="458" spans="4:24"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</row>
    <row r="459" spans="4:24"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</row>
    <row r="460" spans="4:24"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</row>
    <row r="461" spans="4:24"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</row>
    <row r="462" spans="4:24"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</row>
    <row r="463" spans="4:24"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</row>
    <row r="464" spans="4:24"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</row>
    <row r="465" spans="4:24"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</row>
    <row r="466" spans="4:24"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</row>
    <row r="467" spans="4:24"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</row>
    <row r="468" spans="4:24"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</row>
    <row r="469" spans="4:24"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</row>
    <row r="470" spans="4:24"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</row>
    <row r="471" spans="4:24"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</row>
    <row r="472" spans="4:24"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</row>
    <row r="473" spans="4:24"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</row>
    <row r="474" spans="4:24"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</row>
    <row r="475" spans="4:24"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</row>
    <row r="476" spans="4:24"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</row>
    <row r="477" spans="4:24"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</row>
    <row r="478" spans="4:24"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</row>
    <row r="479" spans="4:24"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</row>
    <row r="480" spans="4:24"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</row>
    <row r="481" spans="4:24"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</row>
    <row r="482" spans="4:24"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</row>
    <row r="483" spans="4:24"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</row>
    <row r="484" spans="4:24"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</row>
    <row r="485" spans="4:24"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</row>
    <row r="486" spans="4:24"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</row>
    <row r="487" spans="4:24"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</row>
    <row r="488" spans="4:24"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</row>
    <row r="489" spans="4:24"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</row>
    <row r="490" spans="4:24"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</row>
    <row r="491" spans="4:24"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</row>
    <row r="492" spans="4:24"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</row>
    <row r="493" spans="4:24"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</row>
    <row r="494" spans="4:24"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</row>
    <row r="495" spans="4:24"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</row>
    <row r="496" spans="4:24"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</row>
    <row r="497" spans="4:24"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</row>
    <row r="498" spans="4:24"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</row>
    <row r="499" spans="4:24"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</row>
    <row r="500" spans="4:24"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</row>
    <row r="501" spans="4:24"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</row>
    <row r="502" spans="4:24"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</row>
    <row r="503" spans="4:24"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</row>
    <row r="504" spans="4:24"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</row>
    <row r="505" spans="4:24"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</row>
    <row r="506" spans="4:24"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</row>
    <row r="507" spans="4:24"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</row>
    <row r="508" spans="4:24"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</row>
    <row r="509" spans="4:24"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</row>
    <row r="510" spans="4:24"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</row>
    <row r="511" spans="4:24"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</row>
    <row r="512" spans="4:24"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</row>
    <row r="513" spans="4:24"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</row>
    <row r="514" spans="4:24"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</row>
    <row r="515" spans="4:24"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</row>
    <row r="516" spans="4:24"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</row>
    <row r="517" spans="4:24"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</row>
    <row r="518" spans="4:24"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</row>
    <row r="519" spans="4:24"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</row>
    <row r="520" spans="4:24"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</row>
    <row r="521" spans="4:24"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</row>
    <row r="522" spans="4:24"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</row>
    <row r="523" spans="4:24"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</row>
    <row r="524" spans="4:24"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</row>
    <row r="525" spans="4:24"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</row>
    <row r="526" spans="4:24"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</row>
    <row r="527" spans="4:24"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</row>
    <row r="528" spans="4:24"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</row>
    <row r="529" spans="4:24"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</row>
    <row r="530" spans="4:24"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</row>
    <row r="531" spans="4:24"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</row>
    <row r="532" spans="4:24"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</row>
    <row r="533" spans="4:24"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</row>
    <row r="534" spans="4:24"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</row>
    <row r="535" spans="4:24"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</row>
    <row r="536" spans="4:24"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</row>
    <row r="537" spans="4:24"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</row>
    <row r="538" spans="4:24"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</row>
    <row r="539" spans="4:24"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</row>
    <row r="540" spans="4:24"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</row>
    <row r="541" spans="4:24"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</row>
    <row r="542" spans="4:24"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</row>
    <row r="543" spans="4:24"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</row>
    <row r="544" spans="4:24"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</row>
    <row r="545" spans="4:24"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</row>
    <row r="546" spans="4:24"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</row>
    <row r="547" spans="4:24"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</row>
    <row r="548" spans="4:24"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</row>
    <row r="549" spans="4:24"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</row>
    <row r="550" spans="4:24"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</row>
    <row r="551" spans="4:24"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</row>
    <row r="552" spans="4:24"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</row>
    <row r="553" spans="4:24"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</row>
    <row r="554" spans="4:24"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</row>
    <row r="555" spans="4:24"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</row>
    <row r="556" spans="4:24"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</row>
    <row r="557" spans="4:24"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</row>
    <row r="558" spans="4:24"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</row>
    <row r="559" spans="4:24"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</row>
    <row r="560" spans="4:24"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</row>
    <row r="561" spans="4:24"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</row>
    <row r="562" spans="4:24"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</row>
    <row r="563" spans="4:24"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</row>
    <row r="564" spans="4:24"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</row>
    <row r="565" spans="4:24"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</row>
    <row r="566" spans="4:24"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</row>
    <row r="567" spans="4:24"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</row>
    <row r="568" spans="4:24"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</row>
    <row r="569" spans="4:24"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</row>
    <row r="570" spans="4:24"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</row>
    <row r="571" spans="4:24"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</row>
    <row r="572" spans="4:24"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</row>
    <row r="573" spans="4:24"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</row>
    <row r="574" spans="4:24"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</row>
    <row r="575" spans="4:24"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</row>
    <row r="576" spans="4:24"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</row>
    <row r="577" spans="4:24"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</row>
    <row r="578" spans="4:24"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</row>
    <row r="579" spans="4:24"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</row>
    <row r="580" spans="4:24"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</row>
    <row r="581" spans="4:24"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</row>
    <row r="582" spans="4:24"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</row>
    <row r="583" spans="4:24"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</row>
    <row r="584" spans="4:24"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</row>
    <row r="585" spans="4:24"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</row>
    <row r="586" spans="4:24"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</row>
    <row r="587" spans="4:24"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</row>
    <row r="588" spans="4:24"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</row>
    <row r="589" spans="4:24"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</row>
    <row r="590" spans="4:24"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</row>
    <row r="591" spans="4:24"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</row>
    <row r="592" spans="4:24"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</row>
    <row r="593" spans="4:24"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</row>
    <row r="594" spans="4:24"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</row>
    <row r="595" spans="4:24"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</row>
    <row r="596" spans="4:24"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</row>
    <row r="597" spans="4:24"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</row>
    <row r="598" spans="4:24"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</row>
    <row r="599" spans="4:24"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</row>
    <row r="600" spans="4:24"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</row>
    <row r="601" spans="4:24"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</row>
    <row r="602" spans="4:24"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</row>
    <row r="603" spans="4:24"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</row>
    <row r="604" spans="4:24"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</row>
    <row r="605" spans="4:24"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</row>
    <row r="606" spans="4:24"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</row>
    <row r="607" spans="4:24"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</row>
    <row r="608" spans="4:24"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</row>
    <row r="609" spans="4:24"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</row>
    <row r="610" spans="4:24"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</row>
    <row r="611" spans="4:24"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</row>
    <row r="612" spans="4:24"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</row>
    <row r="613" spans="4:24"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</row>
    <row r="614" spans="4:24"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</row>
    <row r="615" spans="4:24"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</row>
    <row r="616" spans="4:24"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</row>
    <row r="617" spans="4:24"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</row>
    <row r="618" spans="4:24"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</row>
    <row r="619" spans="4:24"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</row>
    <row r="620" spans="4:24"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</row>
    <row r="621" spans="4:24"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</row>
    <row r="622" spans="4:24"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</row>
    <row r="623" spans="4:24"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</row>
    <row r="624" spans="4:24"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</row>
    <row r="625" spans="4:24"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</row>
    <row r="626" spans="4:24"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</row>
    <row r="627" spans="4:24"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</row>
    <row r="628" spans="4:24"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</row>
    <row r="629" spans="4:24"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</row>
    <row r="630" spans="4:24"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'C:\Users\Vanni Hope\Downloads\[Batticaloa District.xlsx]Sheet1'!#REF!</xm:f>
          </x14:formula1>
          <xm:sqref>AD8:AD39 AJ8:AJ39 AH8:AH39 AF8:AF39 AB8:AB39 Z8:Z39</xm:sqref>
        </x14:dataValidation>
        <x14:dataValidation type="list" allowBlank="1" showInputMessage="1" showErrorMessage="1">
          <x14:formula1>
            <xm:f>'C:\Users\Vanni Hope\Downloads\[Batticaloa District.xlsx]Sheet1'!#REF!</xm:f>
          </x14:formula1>
          <xm:sqref>D69:T100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Y212"/>
  <sheetViews>
    <sheetView topLeftCell="A113" zoomScale="80" zoomScaleNormal="80" workbookViewId="0">
      <selection activeCell="X123" sqref="X123"/>
    </sheetView>
  </sheetViews>
  <sheetFormatPr defaultColWidth="9.140625" defaultRowHeight="15"/>
  <cols>
    <col min="1" max="2" width="9.140625" style="24"/>
    <col min="3" max="3" width="54.140625" style="24" bestFit="1" customWidth="1"/>
    <col min="4" max="4" width="6.85546875" style="24" customWidth="1"/>
    <col min="5" max="5" width="8" style="24" customWidth="1"/>
    <col min="6" max="6" width="4.85546875" style="24" customWidth="1"/>
    <col min="7" max="7" width="7.140625" style="24" customWidth="1"/>
    <col min="8" max="8" width="4.5703125" style="24" customWidth="1"/>
    <col min="9" max="9" width="4.7109375" style="24" customWidth="1"/>
    <col min="10" max="10" width="5.28515625" style="24" customWidth="1"/>
    <col min="11" max="11" width="5.140625" style="24" customWidth="1"/>
    <col min="12" max="12" width="4.85546875" style="24" customWidth="1"/>
    <col min="13" max="14" width="5.140625" style="24" customWidth="1"/>
    <col min="15" max="15" width="4.85546875" style="24" customWidth="1"/>
    <col min="16" max="16" width="4.5703125" style="24" customWidth="1"/>
    <col min="17" max="18" width="4.7109375" style="24" customWidth="1"/>
    <col min="19" max="19" width="4.28515625" style="24" customWidth="1"/>
    <col min="20" max="20" width="4.5703125" style="24" customWidth="1"/>
    <col min="21" max="23" width="4.28515625" style="24" customWidth="1"/>
    <col min="24" max="75" width="3.7109375" style="24" customWidth="1"/>
    <col min="76" max="16384" width="9.140625" style="24"/>
  </cols>
  <sheetData>
    <row r="2" spans="3:77"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</row>
    <row r="3" spans="3:77" ht="409.5">
      <c r="C3" s="30"/>
      <c r="D3" s="31" t="str">
        <f t="shared" ref="D3:X3" si="0">VLOOKUP(D6,$B$125:$C$197,2,0)</f>
        <v>How many household members are 16 years-old or younger?</v>
      </c>
      <c r="E3" s="31" t="str">
        <f t="shared" si="0"/>
        <v>How many children aged 5-16 attend school?</v>
      </c>
      <c r="F3" s="31" t="str">
        <f t="shared" si="0"/>
        <v>Do any household members attend a private school?</v>
      </c>
      <c r="G3" s="31" t="str">
        <f t="shared" si="0"/>
        <v>Does the female head/wife know how to read a letter?</v>
      </c>
      <c r="H3" s="31" t="str">
        <f t="shared" si="0"/>
        <v>What type of house do they live in?</v>
      </c>
      <c r="I3" s="31" t="str">
        <f t="shared" si="0"/>
        <v>What type of toilet is used in your household?</v>
      </c>
      <c r="J3" s="31" t="str">
        <f t="shared" si="0"/>
        <v>What type of stove does your household mainly use for cooking?</v>
      </c>
      <c r="K3" s="31" t="str">
        <f t="shared" si="0"/>
        <v>How many radio/tape/CD players do the household own?</v>
      </c>
      <c r="L3" s="31" t="str">
        <f t="shared" si="0"/>
        <v>How many mobile telephones do people in the household own?</v>
      </c>
      <c r="M3" s="31" t="str">
        <f t="shared" si="0"/>
        <v>Does anyone in the household own a motorcycle/scooter?  Long-term relationship with a life partner?</v>
      </c>
      <c r="N3" s="31" t="str">
        <f t="shared" si="0"/>
        <v>Does anyone in the household own a car/microbus/jeep?</v>
      </c>
      <c r="O3" s="31" t="str">
        <f t="shared" si="0"/>
        <v>Does the household own a TV?</v>
      </c>
      <c r="P3" s="31" t="str">
        <f t="shared" si="0"/>
        <v>Does anyone in the household own a computer/laptop/ tablet?</v>
      </c>
      <c r="Q3" s="31" t="str">
        <f t="shared" si="0"/>
        <v>How many poultry (ducks, geese, chickens) does the household own?</v>
      </c>
      <c r="R3" s="31" t="str">
        <f t="shared" si="0"/>
        <v>How many cows/buffalo does the household own?</v>
      </c>
      <c r="S3" s="31" t="str">
        <f t="shared" si="0"/>
        <v>How many sheep/goats does the household own?</v>
      </c>
      <c r="T3" s="31" t="str">
        <f t="shared" si="0"/>
        <v>Does anyone in the household have farm land?</v>
      </c>
      <c r="U3" s="31" t="str">
        <f t="shared" si="0"/>
        <v>Does anyone in the household have life insurance?</v>
      </c>
      <c r="V3" s="31" t="str">
        <f t="shared" si="0"/>
        <v>Does anyone in the household have money in a savings scheme?</v>
      </c>
      <c r="W3" s="31" t="str">
        <f t="shared" si="0"/>
        <v>Does anyone in the household have a pension?</v>
      </c>
      <c r="X3" s="31" t="str">
        <f t="shared" si="0"/>
        <v>Does the household have access to a drinking water supply?</v>
      </c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7"/>
      <c r="BY3" s="57"/>
    </row>
    <row r="4" spans="3:77" s="1" customFormat="1">
      <c r="C4" s="32" t="s">
        <v>29</v>
      </c>
      <c r="D4" s="27">
        <f>AVERAGE(D7:D123)</f>
        <v>1.8632478632478633</v>
      </c>
      <c r="E4" s="141">
        <f t="shared" ref="E4:X4" si="1">AVERAGE(E7:E123)</f>
        <v>2.1880341880341883</v>
      </c>
      <c r="F4" s="141">
        <f t="shared" si="1"/>
        <v>0.84615384615384615</v>
      </c>
      <c r="G4" s="141">
        <f t="shared" si="1"/>
        <v>0.97435897435897434</v>
      </c>
      <c r="H4" s="141">
        <f t="shared" si="1"/>
        <v>0.6495726495726496</v>
      </c>
      <c r="I4" s="141">
        <f t="shared" si="1"/>
        <v>0.36752136752136755</v>
      </c>
      <c r="J4" s="141">
        <f t="shared" si="1"/>
        <v>1.3247863247863247</v>
      </c>
      <c r="K4" s="141">
        <f t="shared" si="1"/>
        <v>1.7179487179487178</v>
      </c>
      <c r="L4" s="141">
        <f t="shared" si="1"/>
        <v>1.982905982905983</v>
      </c>
      <c r="M4" s="141">
        <f t="shared" si="1"/>
        <v>1.3418803418803418</v>
      </c>
      <c r="N4" s="141">
        <f t="shared" si="1"/>
        <v>1.6752136752136753</v>
      </c>
      <c r="O4" s="141">
        <f t="shared" si="1"/>
        <v>1.6923076923076923</v>
      </c>
      <c r="P4" s="141">
        <f t="shared" si="1"/>
        <v>1.0940170940170941</v>
      </c>
      <c r="Q4" s="141">
        <f t="shared" si="1"/>
        <v>2.1709401709401708</v>
      </c>
      <c r="R4" s="141">
        <f t="shared" si="1"/>
        <v>2.5555555555555554</v>
      </c>
      <c r="S4" s="141">
        <f t="shared" si="1"/>
        <v>2.5726495726495728</v>
      </c>
      <c r="T4" s="141">
        <f t="shared" si="1"/>
        <v>2.4273504273504272</v>
      </c>
      <c r="U4" s="141">
        <f t="shared" si="1"/>
        <v>2.641025641025641</v>
      </c>
      <c r="V4" s="141">
        <f t="shared" si="1"/>
        <v>2.4529914529914532</v>
      </c>
      <c r="W4" s="141">
        <f t="shared" si="1"/>
        <v>2.5213675213675213</v>
      </c>
      <c r="X4" s="141">
        <f t="shared" si="1"/>
        <v>0.58119658119658124</v>
      </c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19"/>
      <c r="BY4" s="19"/>
    </row>
    <row r="5" spans="3:77" s="1" customFormat="1">
      <c r="C5" s="32" t="s">
        <v>30</v>
      </c>
      <c r="D5" s="27">
        <f>_xlfn.STDEV.P(D7:D123)</f>
        <v>1.5846808457882788</v>
      </c>
      <c r="E5" s="141">
        <f t="shared" ref="E5:X5" si="2">_xlfn.STDEV.P(E7:E123)</f>
        <v>1.1978015754772549</v>
      </c>
      <c r="F5" s="141">
        <f t="shared" si="2"/>
        <v>0.36080121229410994</v>
      </c>
      <c r="G5" s="141">
        <f t="shared" si="2"/>
        <v>0.77857571541994752</v>
      </c>
      <c r="H5" s="141">
        <f t="shared" si="2"/>
        <v>1.1194949969253294</v>
      </c>
      <c r="I5" s="141">
        <f t="shared" si="2"/>
        <v>0.83305934571016782</v>
      </c>
      <c r="J5" s="141">
        <f t="shared" si="2"/>
        <v>1.4312092778758618</v>
      </c>
      <c r="K5" s="141">
        <f t="shared" si="2"/>
        <v>0.91377075288233134</v>
      </c>
      <c r="L5" s="141">
        <f t="shared" si="2"/>
        <v>0.98694820985630438</v>
      </c>
      <c r="M5" s="141">
        <f t="shared" si="2"/>
        <v>0.78623187856923971</v>
      </c>
      <c r="N5" s="141">
        <f t="shared" si="2"/>
        <v>0.72594247410550683</v>
      </c>
      <c r="O5" s="141">
        <f t="shared" si="2"/>
        <v>0.69751130814027917</v>
      </c>
      <c r="P5" s="141">
        <f t="shared" si="2"/>
        <v>0.85717590354741335</v>
      </c>
      <c r="Q5" s="141">
        <f t="shared" si="2"/>
        <v>0.94543978181366373</v>
      </c>
      <c r="R5" s="141">
        <f t="shared" si="2"/>
        <v>0.6849348892187751</v>
      </c>
      <c r="S5" s="141">
        <f t="shared" si="2"/>
        <v>0.74324581888238173</v>
      </c>
      <c r="T5" s="141">
        <f t="shared" si="2"/>
        <v>0.96357808368316378</v>
      </c>
      <c r="U5" s="141">
        <f t="shared" si="2"/>
        <v>0.86193519558828768</v>
      </c>
      <c r="V5" s="141">
        <f t="shared" si="2"/>
        <v>1.0418238978421366</v>
      </c>
      <c r="W5" s="141">
        <f t="shared" si="2"/>
        <v>0.93001507752037216</v>
      </c>
      <c r="X5" s="141">
        <f t="shared" si="2"/>
        <v>1.2556832596380825</v>
      </c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19"/>
      <c r="BY5" s="19"/>
    </row>
    <row r="6" spans="3:77">
      <c r="C6" s="74" t="s">
        <v>1</v>
      </c>
      <c r="D6" s="142">
        <v>5</v>
      </c>
      <c r="E6" s="142">
        <v>6</v>
      </c>
      <c r="F6" s="142">
        <v>7</v>
      </c>
      <c r="G6" s="142">
        <v>8</v>
      </c>
      <c r="H6" s="142">
        <v>9</v>
      </c>
      <c r="I6" s="142">
        <v>10</v>
      </c>
      <c r="J6" s="142">
        <v>11</v>
      </c>
      <c r="K6" s="142">
        <v>12</v>
      </c>
      <c r="L6" s="142">
        <v>13</v>
      </c>
      <c r="M6" s="142">
        <v>14</v>
      </c>
      <c r="N6" s="142">
        <v>15</v>
      </c>
      <c r="O6" s="142">
        <v>16</v>
      </c>
      <c r="P6" s="142">
        <v>17</v>
      </c>
      <c r="Q6" s="142">
        <v>18</v>
      </c>
      <c r="R6" s="142">
        <v>19</v>
      </c>
      <c r="S6" s="142">
        <v>20</v>
      </c>
      <c r="T6" s="142">
        <v>21</v>
      </c>
      <c r="U6" s="142">
        <v>22</v>
      </c>
      <c r="V6" s="142">
        <v>23</v>
      </c>
      <c r="W6" s="142">
        <v>24</v>
      </c>
      <c r="X6" s="142">
        <v>25</v>
      </c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7"/>
      <c r="BY6" s="57"/>
    </row>
    <row r="7" spans="3:77">
      <c r="C7" s="158" t="s">
        <v>334</v>
      </c>
      <c r="D7" s="142">
        <v>0</v>
      </c>
      <c r="E7" s="66">
        <v>2</v>
      </c>
      <c r="F7" s="142">
        <v>1</v>
      </c>
      <c r="G7" s="66">
        <v>3</v>
      </c>
      <c r="H7" s="142">
        <v>0</v>
      </c>
      <c r="I7" s="142">
        <v>0</v>
      </c>
      <c r="J7" s="142">
        <v>3</v>
      </c>
      <c r="K7" s="142">
        <v>1</v>
      </c>
      <c r="L7" s="142">
        <v>1</v>
      </c>
      <c r="M7" s="142">
        <v>2</v>
      </c>
      <c r="N7" s="142">
        <v>2</v>
      </c>
      <c r="O7" s="142">
        <v>2</v>
      </c>
      <c r="P7" s="142">
        <v>1</v>
      </c>
      <c r="Q7" s="142">
        <v>3</v>
      </c>
      <c r="R7" s="66">
        <v>3</v>
      </c>
      <c r="S7" s="66">
        <v>3</v>
      </c>
      <c r="T7" s="142">
        <v>3</v>
      </c>
      <c r="U7" s="142">
        <v>3</v>
      </c>
      <c r="V7" s="142">
        <v>4</v>
      </c>
      <c r="W7" s="142">
        <v>1</v>
      </c>
      <c r="X7" s="66">
        <v>0</v>
      </c>
      <c r="Y7" s="139"/>
      <c r="Z7" s="55"/>
      <c r="AA7" s="139"/>
      <c r="AB7" s="55"/>
      <c r="AC7" s="139"/>
      <c r="AD7" s="55"/>
      <c r="AE7" s="139"/>
      <c r="AF7" s="55"/>
      <c r="AG7" s="139"/>
      <c r="AH7" s="55"/>
      <c r="AI7" s="139"/>
      <c r="AJ7" s="55"/>
      <c r="AK7" s="139"/>
      <c r="AL7" s="55"/>
      <c r="AM7" s="139"/>
      <c r="AN7" s="55"/>
      <c r="AO7" s="139"/>
      <c r="AP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7"/>
      <c r="BY7" s="57"/>
    </row>
    <row r="8" spans="3:77">
      <c r="C8" s="159">
        <v>2</v>
      </c>
      <c r="D8" s="142">
        <v>3</v>
      </c>
      <c r="E8" s="66">
        <v>3</v>
      </c>
      <c r="F8" s="142">
        <v>1</v>
      </c>
      <c r="G8" s="66">
        <v>0</v>
      </c>
      <c r="H8" s="142">
        <v>0</v>
      </c>
      <c r="I8" s="142">
        <v>0</v>
      </c>
      <c r="J8" s="142">
        <v>3</v>
      </c>
      <c r="K8" s="142">
        <v>1</v>
      </c>
      <c r="L8" s="142">
        <v>1</v>
      </c>
      <c r="M8" s="142">
        <v>2</v>
      </c>
      <c r="N8" s="142">
        <v>2</v>
      </c>
      <c r="O8" s="142">
        <v>2</v>
      </c>
      <c r="P8" s="142">
        <v>1</v>
      </c>
      <c r="Q8" s="142">
        <v>3</v>
      </c>
      <c r="R8" s="66">
        <v>3</v>
      </c>
      <c r="S8" s="66">
        <v>2</v>
      </c>
      <c r="T8" s="142">
        <v>0</v>
      </c>
      <c r="U8" s="142">
        <v>3</v>
      </c>
      <c r="V8" s="142">
        <v>2</v>
      </c>
      <c r="W8" s="142">
        <v>1</v>
      </c>
      <c r="X8" s="66">
        <v>1</v>
      </c>
      <c r="Y8" s="139"/>
      <c r="Z8" s="55"/>
      <c r="AA8" s="139"/>
      <c r="AB8" s="55"/>
      <c r="AC8" s="139"/>
      <c r="AD8" s="55"/>
      <c r="AE8" s="139"/>
      <c r="AF8" s="55"/>
      <c r="AG8" s="139"/>
      <c r="AH8" s="55"/>
      <c r="AI8" s="139"/>
      <c r="AJ8" s="55"/>
      <c r="AK8" s="139"/>
      <c r="AL8" s="55"/>
      <c r="AM8" s="139"/>
      <c r="AN8" s="55"/>
      <c r="AO8" s="139"/>
      <c r="AP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7"/>
      <c r="BY8" s="57"/>
    </row>
    <row r="9" spans="3:77">
      <c r="C9" s="159">
        <v>3</v>
      </c>
      <c r="D9" s="142">
        <v>4</v>
      </c>
      <c r="E9" s="66">
        <v>2</v>
      </c>
      <c r="F9" s="142">
        <v>1</v>
      </c>
      <c r="G9" s="66">
        <v>0</v>
      </c>
      <c r="H9" s="142">
        <v>0</v>
      </c>
      <c r="I9" s="142">
        <v>0</v>
      </c>
      <c r="J9" s="142">
        <v>3</v>
      </c>
      <c r="K9" s="142">
        <v>1</v>
      </c>
      <c r="L9" s="142">
        <v>1</v>
      </c>
      <c r="M9" s="142">
        <v>2</v>
      </c>
      <c r="N9" s="142">
        <v>2</v>
      </c>
      <c r="O9" s="142">
        <v>2</v>
      </c>
      <c r="P9" s="142">
        <v>1</v>
      </c>
      <c r="Q9" s="142">
        <v>3</v>
      </c>
      <c r="R9" s="66">
        <v>3</v>
      </c>
      <c r="S9" s="66">
        <v>3</v>
      </c>
      <c r="T9" s="142">
        <v>3</v>
      </c>
      <c r="U9" s="142">
        <v>3</v>
      </c>
      <c r="V9" s="142">
        <v>2</v>
      </c>
      <c r="W9" s="142">
        <v>0</v>
      </c>
      <c r="X9" s="66">
        <v>0</v>
      </c>
      <c r="Y9" s="139"/>
      <c r="Z9" s="55"/>
      <c r="AA9" s="139"/>
      <c r="AB9" s="55"/>
      <c r="AC9" s="139"/>
      <c r="AD9" s="55"/>
      <c r="AE9" s="139"/>
      <c r="AF9" s="55"/>
      <c r="AG9" s="139"/>
      <c r="AH9" s="55"/>
      <c r="AI9" s="139"/>
      <c r="AJ9" s="55"/>
      <c r="AK9" s="139"/>
      <c r="AL9" s="55"/>
      <c r="AM9" s="139"/>
      <c r="AN9" s="55"/>
      <c r="AO9" s="139"/>
      <c r="AP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7"/>
      <c r="BY9" s="57"/>
    </row>
    <row r="10" spans="3:77">
      <c r="C10" s="159">
        <v>4</v>
      </c>
      <c r="D10" s="142">
        <v>4</v>
      </c>
      <c r="E10" s="66">
        <v>3</v>
      </c>
      <c r="F10" s="142">
        <v>1</v>
      </c>
      <c r="G10" s="66">
        <v>1</v>
      </c>
      <c r="H10" s="142">
        <v>0</v>
      </c>
      <c r="I10" s="142">
        <v>0</v>
      </c>
      <c r="J10" s="142">
        <v>3</v>
      </c>
      <c r="K10" s="142">
        <v>1</v>
      </c>
      <c r="L10" s="142">
        <v>1</v>
      </c>
      <c r="M10" s="142">
        <v>2</v>
      </c>
      <c r="N10" s="142">
        <v>2</v>
      </c>
      <c r="O10" s="142">
        <v>3</v>
      </c>
      <c r="P10" s="142">
        <v>3</v>
      </c>
      <c r="Q10" s="142">
        <v>3</v>
      </c>
      <c r="R10" s="66">
        <v>2</v>
      </c>
      <c r="S10" s="66">
        <v>1</v>
      </c>
      <c r="T10" s="142">
        <v>1</v>
      </c>
      <c r="U10" s="142">
        <v>1</v>
      </c>
      <c r="V10" s="142">
        <v>3</v>
      </c>
      <c r="W10" s="142">
        <v>1</v>
      </c>
      <c r="X10" s="66">
        <v>0</v>
      </c>
      <c r="Y10" s="139"/>
      <c r="Z10" s="55"/>
      <c r="AA10" s="139"/>
      <c r="AB10" s="55"/>
      <c r="AC10" s="139"/>
      <c r="AD10" s="55"/>
      <c r="AE10" s="139"/>
      <c r="AF10" s="55"/>
      <c r="AG10" s="139"/>
      <c r="AH10" s="55"/>
      <c r="AI10" s="139"/>
      <c r="AJ10" s="55"/>
      <c r="AK10" s="139"/>
      <c r="AL10" s="55"/>
      <c r="AM10" s="139"/>
      <c r="AN10" s="55"/>
      <c r="AO10" s="139"/>
      <c r="AP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7"/>
      <c r="BY10" s="57"/>
    </row>
    <row r="11" spans="3:77">
      <c r="C11" s="159">
        <v>5</v>
      </c>
      <c r="D11" s="142">
        <v>4</v>
      </c>
      <c r="E11" s="66">
        <v>3</v>
      </c>
      <c r="F11" s="142">
        <v>1</v>
      </c>
      <c r="G11" s="66">
        <v>0</v>
      </c>
      <c r="H11" s="142">
        <v>0</v>
      </c>
      <c r="I11" s="142">
        <v>0</v>
      </c>
      <c r="J11" s="142">
        <v>3</v>
      </c>
      <c r="K11" s="142">
        <v>1</v>
      </c>
      <c r="L11" s="142">
        <v>1</v>
      </c>
      <c r="M11" s="142">
        <v>2</v>
      </c>
      <c r="N11" s="142">
        <v>2</v>
      </c>
      <c r="O11" s="142">
        <v>2</v>
      </c>
      <c r="P11" s="142">
        <v>1</v>
      </c>
      <c r="Q11" s="142">
        <v>3</v>
      </c>
      <c r="R11" s="66">
        <v>1</v>
      </c>
      <c r="S11" s="66">
        <v>3</v>
      </c>
      <c r="T11" s="142">
        <v>1</v>
      </c>
      <c r="U11" s="142">
        <v>1</v>
      </c>
      <c r="V11" s="142">
        <v>2</v>
      </c>
      <c r="W11" s="142">
        <v>0</v>
      </c>
      <c r="X11" s="66">
        <v>0</v>
      </c>
      <c r="Y11" s="139"/>
      <c r="Z11" s="55"/>
      <c r="AA11" s="139"/>
      <c r="AB11" s="55"/>
      <c r="AC11" s="139"/>
      <c r="AD11" s="55"/>
      <c r="AE11" s="139"/>
      <c r="AF11" s="55"/>
      <c r="AG11" s="139"/>
      <c r="AH11" s="55"/>
      <c r="AI11" s="139"/>
      <c r="AJ11" s="55"/>
      <c r="AK11" s="139"/>
      <c r="AL11" s="55"/>
      <c r="AM11" s="139"/>
      <c r="AN11" s="55"/>
      <c r="AO11" s="139"/>
      <c r="AP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7"/>
      <c r="BY11" s="57"/>
    </row>
    <row r="12" spans="3:77">
      <c r="C12" s="159">
        <v>6</v>
      </c>
      <c r="D12" s="142">
        <v>4</v>
      </c>
      <c r="E12" s="66">
        <v>3</v>
      </c>
      <c r="F12" s="142">
        <v>0</v>
      </c>
      <c r="G12" s="66">
        <v>0</v>
      </c>
      <c r="H12" s="142">
        <v>0</v>
      </c>
      <c r="I12" s="142">
        <v>0</v>
      </c>
      <c r="J12" s="142">
        <v>3</v>
      </c>
      <c r="K12" s="142">
        <v>1</v>
      </c>
      <c r="L12" s="142">
        <v>1</v>
      </c>
      <c r="M12" s="142">
        <v>0</v>
      </c>
      <c r="N12" s="142">
        <v>2</v>
      </c>
      <c r="O12" s="142">
        <v>2</v>
      </c>
      <c r="P12" s="142">
        <v>1</v>
      </c>
      <c r="Q12" s="142">
        <v>3</v>
      </c>
      <c r="R12" s="66">
        <v>2</v>
      </c>
      <c r="S12" s="66">
        <v>3</v>
      </c>
      <c r="T12" s="142">
        <v>3</v>
      </c>
      <c r="U12" s="142">
        <v>3</v>
      </c>
      <c r="V12" s="142">
        <v>3</v>
      </c>
      <c r="W12" s="142">
        <v>1</v>
      </c>
      <c r="X12" s="66">
        <v>0</v>
      </c>
      <c r="Y12" s="139"/>
      <c r="Z12" s="55"/>
      <c r="AA12" s="139"/>
      <c r="AB12" s="55"/>
      <c r="AC12" s="139"/>
      <c r="AD12" s="55"/>
      <c r="AE12" s="139"/>
      <c r="AF12" s="55"/>
      <c r="AG12" s="139"/>
      <c r="AH12" s="55"/>
      <c r="AI12" s="139"/>
      <c r="AJ12" s="55"/>
      <c r="AK12" s="139"/>
      <c r="AL12" s="55"/>
      <c r="AM12" s="139"/>
      <c r="AN12" s="55"/>
      <c r="AO12" s="139"/>
      <c r="AP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7"/>
      <c r="BY12" s="57"/>
    </row>
    <row r="13" spans="3:77">
      <c r="C13" s="159">
        <v>7</v>
      </c>
      <c r="D13" s="142">
        <v>4</v>
      </c>
      <c r="E13" s="66">
        <v>2</v>
      </c>
      <c r="F13" s="142">
        <v>1</v>
      </c>
      <c r="G13" s="66">
        <v>0</v>
      </c>
      <c r="H13" s="142">
        <v>0</v>
      </c>
      <c r="I13" s="142">
        <v>0</v>
      </c>
      <c r="J13" s="142">
        <v>2</v>
      </c>
      <c r="K13" s="142">
        <v>1</v>
      </c>
      <c r="L13" s="142">
        <v>1</v>
      </c>
      <c r="M13" s="142">
        <v>2</v>
      </c>
      <c r="N13" s="142">
        <v>2</v>
      </c>
      <c r="O13" s="142">
        <v>2</v>
      </c>
      <c r="P13" s="142">
        <v>1</v>
      </c>
      <c r="Q13" s="142">
        <v>3</v>
      </c>
      <c r="R13" s="66">
        <v>3</v>
      </c>
      <c r="S13" s="66">
        <v>1</v>
      </c>
      <c r="T13" s="142">
        <v>1</v>
      </c>
      <c r="U13" s="142">
        <v>0</v>
      </c>
      <c r="V13" s="142">
        <v>0</v>
      </c>
      <c r="W13" s="142">
        <v>1</v>
      </c>
      <c r="X13" s="66">
        <v>0</v>
      </c>
      <c r="Y13" s="139"/>
      <c r="Z13" s="55"/>
      <c r="AA13" s="139"/>
      <c r="AB13" s="55"/>
      <c r="AC13" s="139"/>
      <c r="AD13" s="55"/>
      <c r="AE13" s="139"/>
      <c r="AF13" s="55"/>
      <c r="AG13" s="139"/>
      <c r="AH13" s="55"/>
      <c r="AI13" s="139"/>
      <c r="AJ13" s="55"/>
      <c r="AK13" s="139"/>
      <c r="AL13" s="55"/>
      <c r="AM13" s="139"/>
      <c r="AN13" s="55"/>
      <c r="AO13" s="139"/>
      <c r="AP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7"/>
      <c r="BY13" s="57"/>
    </row>
    <row r="14" spans="3:77">
      <c r="C14" s="159">
        <v>8</v>
      </c>
      <c r="D14" s="142">
        <v>4</v>
      </c>
      <c r="E14" s="66">
        <v>2</v>
      </c>
      <c r="F14" s="142">
        <v>1</v>
      </c>
      <c r="G14" s="66">
        <v>0</v>
      </c>
      <c r="H14" s="142">
        <v>0</v>
      </c>
      <c r="I14" s="142">
        <v>0</v>
      </c>
      <c r="J14" s="142">
        <v>2</v>
      </c>
      <c r="K14" s="142">
        <v>1</v>
      </c>
      <c r="L14" s="142">
        <v>1</v>
      </c>
      <c r="M14" s="142">
        <v>0</v>
      </c>
      <c r="N14" s="142">
        <v>2</v>
      </c>
      <c r="O14" s="142">
        <v>0</v>
      </c>
      <c r="P14" s="142">
        <v>1</v>
      </c>
      <c r="Q14" s="142">
        <v>2</v>
      </c>
      <c r="R14" s="66">
        <v>1</v>
      </c>
      <c r="S14" s="66">
        <v>0</v>
      </c>
      <c r="T14" s="142">
        <v>0</v>
      </c>
      <c r="U14" s="142">
        <v>1</v>
      </c>
      <c r="V14" s="142">
        <v>0</v>
      </c>
      <c r="W14" s="142">
        <v>2</v>
      </c>
      <c r="X14" s="66">
        <v>0</v>
      </c>
      <c r="Y14" s="139"/>
      <c r="Z14" s="55"/>
      <c r="AA14" s="139"/>
      <c r="AB14" s="55"/>
      <c r="AC14" s="139"/>
      <c r="AD14" s="55"/>
      <c r="AE14" s="139"/>
      <c r="AF14" s="55"/>
      <c r="AG14" s="139"/>
      <c r="AH14" s="55"/>
      <c r="AI14" s="139"/>
      <c r="AJ14" s="55"/>
      <c r="AK14" s="139"/>
      <c r="AL14" s="55"/>
      <c r="AM14" s="139"/>
      <c r="AN14" s="55"/>
      <c r="AO14" s="139"/>
      <c r="AP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7"/>
      <c r="BY14" s="57"/>
    </row>
    <row r="15" spans="3:77">
      <c r="C15" s="159">
        <v>9</v>
      </c>
      <c r="D15" s="142">
        <v>4</v>
      </c>
      <c r="E15" s="66">
        <v>1</v>
      </c>
      <c r="F15" s="142">
        <v>1</v>
      </c>
      <c r="G15" s="66">
        <v>0</v>
      </c>
      <c r="H15" s="142">
        <v>0</v>
      </c>
      <c r="I15" s="142">
        <v>0</v>
      </c>
      <c r="J15" s="142">
        <v>3</v>
      </c>
      <c r="K15" s="142">
        <v>1</v>
      </c>
      <c r="L15" s="142">
        <v>1</v>
      </c>
      <c r="M15" s="142">
        <v>2</v>
      </c>
      <c r="N15" s="142">
        <v>2</v>
      </c>
      <c r="O15" s="142">
        <v>0</v>
      </c>
      <c r="P15" s="142">
        <v>1</v>
      </c>
      <c r="Q15" s="142">
        <v>2</v>
      </c>
      <c r="R15" s="66">
        <v>3</v>
      </c>
      <c r="S15" s="66">
        <v>3</v>
      </c>
      <c r="T15" s="142">
        <v>1</v>
      </c>
      <c r="U15" s="142">
        <v>1</v>
      </c>
      <c r="V15" s="142">
        <v>1</v>
      </c>
      <c r="W15" s="142">
        <v>1</v>
      </c>
      <c r="X15" s="66">
        <v>0</v>
      </c>
      <c r="Y15" s="139"/>
      <c r="Z15" s="55"/>
      <c r="AA15" s="139"/>
      <c r="AB15" s="55"/>
      <c r="AC15" s="139"/>
      <c r="AD15" s="55"/>
      <c r="AE15" s="139"/>
      <c r="AF15" s="55"/>
      <c r="AG15" s="139"/>
      <c r="AH15" s="55"/>
      <c r="AI15" s="139"/>
      <c r="AJ15" s="55"/>
      <c r="AK15" s="139"/>
      <c r="AL15" s="55"/>
      <c r="AM15" s="139"/>
      <c r="AN15" s="55"/>
      <c r="AO15" s="139"/>
      <c r="AP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7"/>
      <c r="BY15" s="57"/>
    </row>
    <row r="16" spans="3:77">
      <c r="C16" s="159">
        <v>10</v>
      </c>
      <c r="D16" s="142">
        <v>4</v>
      </c>
      <c r="E16" s="66">
        <v>3</v>
      </c>
      <c r="F16" s="142">
        <v>1</v>
      </c>
      <c r="G16" s="66">
        <v>0</v>
      </c>
      <c r="H16" s="142">
        <v>0</v>
      </c>
      <c r="I16" s="142">
        <v>0</v>
      </c>
      <c r="J16" s="142">
        <v>3</v>
      </c>
      <c r="K16" s="142">
        <v>1</v>
      </c>
      <c r="L16" s="142">
        <v>1</v>
      </c>
      <c r="M16" s="142">
        <v>2</v>
      </c>
      <c r="N16" s="142">
        <v>2</v>
      </c>
      <c r="O16" s="142">
        <v>2</v>
      </c>
      <c r="P16" s="142">
        <v>1</v>
      </c>
      <c r="Q16" s="142">
        <v>3</v>
      </c>
      <c r="R16" s="66">
        <v>3</v>
      </c>
      <c r="S16" s="66">
        <v>1</v>
      </c>
      <c r="T16" s="142">
        <v>1</v>
      </c>
      <c r="U16" s="142">
        <v>1</v>
      </c>
      <c r="V16" s="142">
        <v>1</v>
      </c>
      <c r="W16" s="142">
        <v>1</v>
      </c>
      <c r="X16" s="66">
        <v>0</v>
      </c>
      <c r="Y16" s="139"/>
      <c r="Z16" s="55"/>
      <c r="AA16" s="139"/>
      <c r="AB16" s="55"/>
      <c r="AC16" s="139"/>
      <c r="AD16" s="55"/>
      <c r="AE16" s="139"/>
      <c r="AF16" s="55"/>
      <c r="AG16" s="139"/>
      <c r="AH16" s="55"/>
      <c r="AI16" s="139"/>
      <c r="AJ16" s="55"/>
      <c r="AK16" s="139"/>
      <c r="AL16" s="55"/>
      <c r="AM16" s="139"/>
      <c r="AN16" s="55"/>
      <c r="AO16" s="139"/>
      <c r="AP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7"/>
      <c r="BY16" s="57"/>
    </row>
    <row r="17" spans="3:77">
      <c r="C17" s="159">
        <v>11</v>
      </c>
      <c r="D17" s="142">
        <v>3</v>
      </c>
      <c r="E17" s="66">
        <v>2</v>
      </c>
      <c r="F17" s="142">
        <v>1</v>
      </c>
      <c r="G17" s="66">
        <v>0</v>
      </c>
      <c r="H17" s="142">
        <v>1</v>
      </c>
      <c r="I17" s="142">
        <v>0</v>
      </c>
      <c r="J17" s="142">
        <v>3</v>
      </c>
      <c r="K17" s="142">
        <v>1</v>
      </c>
      <c r="L17" s="142">
        <v>1</v>
      </c>
      <c r="M17" s="142">
        <v>2</v>
      </c>
      <c r="N17" s="142">
        <v>2</v>
      </c>
      <c r="O17" s="142">
        <v>0</v>
      </c>
      <c r="P17" s="142">
        <v>1</v>
      </c>
      <c r="Q17" s="142">
        <v>3</v>
      </c>
      <c r="R17" s="66">
        <v>3</v>
      </c>
      <c r="S17" s="66">
        <v>2</v>
      </c>
      <c r="T17" s="142">
        <v>3</v>
      </c>
      <c r="U17" s="142">
        <v>3</v>
      </c>
      <c r="V17" s="142">
        <v>3</v>
      </c>
      <c r="W17" s="142">
        <v>2</v>
      </c>
      <c r="X17" s="66">
        <v>0</v>
      </c>
      <c r="Y17" s="139"/>
      <c r="Z17" s="55"/>
      <c r="AA17" s="139"/>
      <c r="AB17" s="55"/>
      <c r="AC17" s="139"/>
      <c r="AD17" s="55"/>
      <c r="AE17" s="139"/>
      <c r="AF17" s="55"/>
      <c r="AG17" s="139"/>
      <c r="AH17" s="55"/>
      <c r="AI17" s="139"/>
      <c r="AJ17" s="55"/>
      <c r="AK17" s="139"/>
      <c r="AL17" s="55"/>
      <c r="AM17" s="139"/>
      <c r="AN17" s="55"/>
      <c r="AO17" s="139"/>
      <c r="AP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7"/>
      <c r="BY17" s="57"/>
    </row>
    <row r="18" spans="3:77">
      <c r="C18" s="159">
        <v>12</v>
      </c>
      <c r="D18" s="142">
        <v>4</v>
      </c>
      <c r="E18" s="66">
        <v>3</v>
      </c>
      <c r="F18" s="142">
        <v>1</v>
      </c>
      <c r="G18" s="66">
        <v>0</v>
      </c>
      <c r="H18" s="142">
        <v>0</v>
      </c>
      <c r="I18" s="142">
        <v>0</v>
      </c>
      <c r="J18" s="142">
        <v>3</v>
      </c>
      <c r="K18" s="142">
        <v>3</v>
      </c>
      <c r="L18" s="142">
        <v>3</v>
      </c>
      <c r="M18" s="142">
        <v>2</v>
      </c>
      <c r="N18" s="142">
        <v>2</v>
      </c>
      <c r="O18" s="142">
        <v>2</v>
      </c>
      <c r="P18" s="142">
        <v>1</v>
      </c>
      <c r="Q18" s="142">
        <v>2</v>
      </c>
      <c r="R18" s="66">
        <v>3</v>
      </c>
      <c r="S18" s="66">
        <v>3</v>
      </c>
      <c r="T18" s="142">
        <v>0</v>
      </c>
      <c r="U18" s="142">
        <v>0</v>
      </c>
      <c r="V18" s="142">
        <v>2</v>
      </c>
      <c r="W18" s="142">
        <v>0</v>
      </c>
      <c r="X18" s="66">
        <v>0</v>
      </c>
      <c r="Y18" s="139"/>
      <c r="Z18" s="55"/>
      <c r="AA18" s="139"/>
      <c r="AB18" s="55"/>
      <c r="AC18" s="139"/>
      <c r="AD18" s="55"/>
      <c r="AE18" s="139"/>
      <c r="AF18" s="55"/>
      <c r="AG18" s="139"/>
      <c r="AH18" s="55"/>
      <c r="AI18" s="139"/>
      <c r="AJ18" s="55"/>
      <c r="AK18" s="139"/>
      <c r="AL18" s="55"/>
      <c r="AM18" s="139"/>
      <c r="AN18" s="55"/>
      <c r="AO18" s="139"/>
      <c r="AP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7"/>
      <c r="BY18" s="57"/>
    </row>
    <row r="19" spans="3:77">
      <c r="C19" s="159">
        <v>13</v>
      </c>
      <c r="D19" s="142">
        <v>4</v>
      </c>
      <c r="E19" s="66">
        <v>3</v>
      </c>
      <c r="F19" s="142">
        <v>1</v>
      </c>
      <c r="G19" s="66">
        <v>0</v>
      </c>
      <c r="H19" s="142">
        <v>0</v>
      </c>
      <c r="I19" s="142">
        <v>0</v>
      </c>
      <c r="J19" s="142">
        <v>3</v>
      </c>
      <c r="K19" s="142">
        <v>1</v>
      </c>
      <c r="L19" s="142">
        <v>1</v>
      </c>
      <c r="M19" s="142">
        <v>2</v>
      </c>
      <c r="N19" s="142">
        <v>2</v>
      </c>
      <c r="O19" s="142">
        <v>0</v>
      </c>
      <c r="P19" s="142">
        <v>1</v>
      </c>
      <c r="Q19" s="142">
        <v>3</v>
      </c>
      <c r="R19" s="66">
        <v>2</v>
      </c>
      <c r="S19" s="66">
        <v>3</v>
      </c>
      <c r="T19" s="142">
        <v>3</v>
      </c>
      <c r="U19" s="142">
        <v>3</v>
      </c>
      <c r="V19" s="142">
        <v>3</v>
      </c>
      <c r="W19" s="142">
        <v>0</v>
      </c>
      <c r="X19" s="66">
        <v>0</v>
      </c>
      <c r="Y19" s="139"/>
      <c r="Z19" s="55"/>
      <c r="AA19" s="139"/>
      <c r="AB19" s="55"/>
      <c r="AC19" s="139"/>
      <c r="AD19" s="55"/>
      <c r="AE19" s="139"/>
      <c r="AF19" s="55"/>
      <c r="AG19" s="139"/>
      <c r="AH19" s="55"/>
      <c r="AI19" s="139"/>
      <c r="AJ19" s="55"/>
      <c r="AK19" s="139"/>
      <c r="AL19" s="55"/>
      <c r="AM19" s="139"/>
      <c r="AN19" s="55"/>
      <c r="AO19" s="139"/>
      <c r="AP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7"/>
      <c r="BY19" s="57"/>
    </row>
    <row r="20" spans="3:77">
      <c r="C20" s="159">
        <v>14</v>
      </c>
      <c r="D20" s="142">
        <v>1</v>
      </c>
      <c r="E20" s="66">
        <v>0</v>
      </c>
      <c r="F20" s="142">
        <v>1</v>
      </c>
      <c r="G20" s="66">
        <v>2</v>
      </c>
      <c r="H20" s="142">
        <v>0</v>
      </c>
      <c r="I20" s="142">
        <v>0</v>
      </c>
      <c r="J20" s="142">
        <v>2</v>
      </c>
      <c r="K20" s="142">
        <v>1</v>
      </c>
      <c r="L20" s="142">
        <v>1</v>
      </c>
      <c r="M20" s="142">
        <v>1</v>
      </c>
      <c r="N20" s="142">
        <v>2</v>
      </c>
      <c r="O20" s="142">
        <v>2</v>
      </c>
      <c r="P20" s="142">
        <v>1</v>
      </c>
      <c r="Q20" s="142">
        <v>2</v>
      </c>
      <c r="R20" s="66">
        <v>3</v>
      </c>
      <c r="S20" s="66">
        <v>2</v>
      </c>
      <c r="T20" s="142">
        <v>1</v>
      </c>
      <c r="U20" s="142">
        <v>1</v>
      </c>
      <c r="V20" s="142">
        <v>1</v>
      </c>
      <c r="W20" s="142">
        <v>2</v>
      </c>
      <c r="X20" s="66">
        <v>0</v>
      </c>
      <c r="Y20" s="139"/>
      <c r="Z20" s="55"/>
      <c r="AA20" s="139"/>
      <c r="AB20" s="55"/>
      <c r="AC20" s="139"/>
      <c r="AD20" s="55"/>
      <c r="AE20" s="139"/>
      <c r="AF20" s="55"/>
      <c r="AG20" s="139"/>
      <c r="AH20" s="55"/>
      <c r="AI20" s="139"/>
      <c r="AJ20" s="55"/>
      <c r="AK20" s="139"/>
      <c r="AL20" s="55"/>
      <c r="AM20" s="139"/>
      <c r="AN20" s="55"/>
      <c r="AO20" s="139"/>
      <c r="AP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7"/>
      <c r="BY20" s="57"/>
    </row>
    <row r="21" spans="3:77">
      <c r="C21" s="159">
        <v>15</v>
      </c>
      <c r="D21" s="142">
        <v>3</v>
      </c>
      <c r="E21" s="66">
        <v>0</v>
      </c>
      <c r="F21" s="142">
        <v>1</v>
      </c>
      <c r="G21" s="66">
        <v>3</v>
      </c>
      <c r="H21" s="142">
        <v>0</v>
      </c>
      <c r="I21" s="142">
        <v>0</v>
      </c>
      <c r="J21" s="142">
        <v>3</v>
      </c>
      <c r="K21" s="142">
        <v>1</v>
      </c>
      <c r="L21" s="142">
        <v>1</v>
      </c>
      <c r="M21" s="142">
        <v>2</v>
      </c>
      <c r="N21" s="142">
        <v>2</v>
      </c>
      <c r="O21" s="142">
        <v>2</v>
      </c>
      <c r="P21" s="142">
        <v>1</v>
      </c>
      <c r="Q21" s="142">
        <v>2</v>
      </c>
      <c r="R21" s="66">
        <v>3</v>
      </c>
      <c r="S21" s="66">
        <v>3</v>
      </c>
      <c r="T21" s="142">
        <v>1</v>
      </c>
      <c r="U21" s="142">
        <v>3</v>
      </c>
      <c r="V21" s="142">
        <v>1</v>
      </c>
      <c r="W21" s="142">
        <v>2</v>
      </c>
      <c r="X21" s="66">
        <v>0</v>
      </c>
      <c r="Y21" s="139"/>
      <c r="Z21" s="55"/>
      <c r="AA21" s="139"/>
      <c r="AB21" s="55"/>
      <c r="AC21" s="139"/>
      <c r="AD21" s="55"/>
      <c r="AE21" s="139"/>
      <c r="AF21" s="55"/>
      <c r="AG21" s="139"/>
      <c r="AH21" s="55"/>
      <c r="AI21" s="139"/>
      <c r="AJ21" s="55"/>
      <c r="AK21" s="139"/>
      <c r="AL21" s="55"/>
      <c r="AM21" s="139"/>
      <c r="AN21" s="55"/>
      <c r="AO21" s="139"/>
      <c r="AP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7"/>
      <c r="BY21" s="57"/>
    </row>
    <row r="22" spans="3:77">
      <c r="C22" s="159">
        <v>16</v>
      </c>
      <c r="D22" s="142">
        <v>4</v>
      </c>
      <c r="E22" s="66">
        <v>3</v>
      </c>
      <c r="F22" s="142">
        <v>1</v>
      </c>
      <c r="G22" s="66">
        <v>3</v>
      </c>
      <c r="H22" s="142">
        <v>0</v>
      </c>
      <c r="I22" s="142">
        <v>0</v>
      </c>
      <c r="J22" s="142">
        <v>2</v>
      </c>
      <c r="K22" s="142">
        <v>1</v>
      </c>
      <c r="L22" s="142">
        <v>1</v>
      </c>
      <c r="M22" s="142">
        <v>2</v>
      </c>
      <c r="N22" s="142">
        <v>2</v>
      </c>
      <c r="O22" s="142">
        <v>0</v>
      </c>
      <c r="P22" s="142">
        <v>1</v>
      </c>
      <c r="Q22" s="142">
        <v>3</v>
      </c>
      <c r="R22" s="66">
        <v>3</v>
      </c>
      <c r="S22" s="66">
        <v>3</v>
      </c>
      <c r="T22" s="142">
        <v>1</v>
      </c>
      <c r="U22" s="142">
        <v>3</v>
      </c>
      <c r="V22" s="142">
        <v>3</v>
      </c>
      <c r="W22" s="142">
        <v>1</v>
      </c>
      <c r="X22" s="66">
        <v>1</v>
      </c>
      <c r="Y22" s="139"/>
      <c r="Z22" s="55"/>
      <c r="AA22" s="139"/>
      <c r="AB22" s="55"/>
      <c r="AC22" s="139"/>
      <c r="AD22" s="55"/>
      <c r="AE22" s="139"/>
      <c r="AF22" s="55"/>
      <c r="AG22" s="139"/>
      <c r="AH22" s="55"/>
      <c r="AI22" s="139"/>
      <c r="AJ22" s="55"/>
      <c r="AK22" s="139"/>
      <c r="AL22" s="55"/>
      <c r="AM22" s="139"/>
      <c r="AN22" s="55"/>
      <c r="AO22" s="139"/>
      <c r="AP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7"/>
      <c r="BY22" s="57"/>
    </row>
    <row r="23" spans="3:77">
      <c r="C23" s="159">
        <v>17</v>
      </c>
      <c r="D23" s="142">
        <v>4</v>
      </c>
      <c r="E23" s="66">
        <v>0</v>
      </c>
      <c r="F23" s="142">
        <v>0</v>
      </c>
      <c r="G23" s="66">
        <v>0</v>
      </c>
      <c r="H23" s="142">
        <v>0</v>
      </c>
      <c r="I23" s="142">
        <v>0</v>
      </c>
      <c r="J23" s="142">
        <v>3</v>
      </c>
      <c r="K23" s="142">
        <v>1</v>
      </c>
      <c r="L23" s="142">
        <v>1</v>
      </c>
      <c r="M23" s="142">
        <v>2</v>
      </c>
      <c r="N23" s="142">
        <v>2</v>
      </c>
      <c r="O23" s="142">
        <v>0</v>
      </c>
      <c r="P23" s="142">
        <v>1</v>
      </c>
      <c r="Q23" s="142">
        <v>2</v>
      </c>
      <c r="R23" s="66">
        <v>1</v>
      </c>
      <c r="S23" s="66">
        <v>3</v>
      </c>
      <c r="T23" s="142">
        <v>3</v>
      </c>
      <c r="U23" s="142">
        <v>3</v>
      </c>
      <c r="V23" s="142">
        <v>2</v>
      </c>
      <c r="W23" s="142">
        <v>1</v>
      </c>
      <c r="X23" s="66">
        <v>1</v>
      </c>
      <c r="Y23" s="139"/>
      <c r="Z23" s="55"/>
      <c r="AA23" s="139"/>
      <c r="AB23" s="55"/>
      <c r="AC23" s="139"/>
      <c r="AD23" s="55"/>
      <c r="AE23" s="139"/>
      <c r="AF23" s="55"/>
      <c r="AG23" s="139"/>
      <c r="AH23" s="55"/>
      <c r="AI23" s="139"/>
      <c r="AJ23" s="55"/>
      <c r="AK23" s="139"/>
      <c r="AL23" s="55"/>
      <c r="AM23" s="139"/>
      <c r="AN23" s="55"/>
      <c r="AO23" s="139"/>
      <c r="AP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7"/>
      <c r="BY23" s="57"/>
    </row>
    <row r="24" spans="3:77">
      <c r="C24" s="159">
        <v>18</v>
      </c>
      <c r="D24" s="142">
        <v>4</v>
      </c>
      <c r="E24" s="66">
        <v>2</v>
      </c>
      <c r="F24" s="142">
        <v>1</v>
      </c>
      <c r="G24" s="66">
        <v>0</v>
      </c>
      <c r="H24" s="142">
        <v>0</v>
      </c>
      <c r="I24" s="142">
        <v>0</v>
      </c>
      <c r="J24" s="142">
        <v>3</v>
      </c>
      <c r="K24" s="142">
        <v>1</v>
      </c>
      <c r="L24" s="142">
        <v>1</v>
      </c>
      <c r="M24" s="142">
        <v>2</v>
      </c>
      <c r="N24" s="142">
        <v>2</v>
      </c>
      <c r="O24" s="142">
        <v>2</v>
      </c>
      <c r="P24" s="142">
        <v>1</v>
      </c>
      <c r="Q24" s="142">
        <v>2</v>
      </c>
      <c r="R24" s="66">
        <v>3</v>
      </c>
      <c r="S24" s="66">
        <v>3</v>
      </c>
      <c r="T24" s="142">
        <v>0</v>
      </c>
      <c r="U24" s="142">
        <v>3</v>
      </c>
      <c r="V24" s="142">
        <v>2</v>
      </c>
      <c r="W24" s="142">
        <v>1</v>
      </c>
      <c r="X24" s="66">
        <v>0</v>
      </c>
      <c r="Y24" s="139"/>
      <c r="Z24" s="55"/>
      <c r="AA24" s="139"/>
      <c r="AB24" s="55"/>
      <c r="AC24" s="139"/>
      <c r="AD24" s="55"/>
      <c r="AE24" s="139"/>
      <c r="AF24" s="55"/>
      <c r="AG24" s="139"/>
      <c r="AH24" s="55"/>
      <c r="AI24" s="139"/>
      <c r="AJ24" s="55"/>
      <c r="AK24" s="139"/>
      <c r="AL24" s="55"/>
      <c r="AM24" s="139"/>
      <c r="AN24" s="55"/>
      <c r="AO24" s="139"/>
      <c r="AP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7"/>
      <c r="BY24" s="57"/>
    </row>
    <row r="25" spans="3:77">
      <c r="C25" s="159">
        <v>19</v>
      </c>
      <c r="D25" s="142">
        <v>3</v>
      </c>
      <c r="E25" s="66">
        <v>3</v>
      </c>
      <c r="F25" s="142">
        <v>1</v>
      </c>
      <c r="G25" s="66">
        <v>3</v>
      </c>
      <c r="H25" s="142">
        <v>0</v>
      </c>
      <c r="I25" s="142">
        <v>0</v>
      </c>
      <c r="J25" s="142">
        <v>2</v>
      </c>
      <c r="K25" s="142">
        <v>1</v>
      </c>
      <c r="L25" s="142">
        <v>1</v>
      </c>
      <c r="M25" s="142">
        <v>2</v>
      </c>
      <c r="N25" s="142">
        <v>2</v>
      </c>
      <c r="O25" s="142">
        <v>2</v>
      </c>
      <c r="P25" s="142">
        <v>1</v>
      </c>
      <c r="Q25" s="142">
        <v>3</v>
      </c>
      <c r="R25" s="66">
        <v>3</v>
      </c>
      <c r="S25" s="66">
        <v>3</v>
      </c>
      <c r="T25" s="142">
        <v>3</v>
      </c>
      <c r="U25" s="142">
        <v>3</v>
      </c>
      <c r="V25" s="142">
        <v>1</v>
      </c>
      <c r="W25" s="142">
        <v>1</v>
      </c>
      <c r="X25" s="66">
        <v>0</v>
      </c>
      <c r="Y25" s="139"/>
      <c r="Z25" s="55"/>
      <c r="AA25" s="139"/>
      <c r="AB25" s="55"/>
      <c r="AC25" s="139"/>
      <c r="AD25" s="55"/>
      <c r="AE25" s="139"/>
      <c r="AF25" s="55"/>
      <c r="AG25" s="139"/>
      <c r="AH25" s="55"/>
      <c r="AI25" s="139"/>
      <c r="AJ25" s="55"/>
      <c r="AK25" s="139"/>
      <c r="AL25" s="55"/>
      <c r="AM25" s="139"/>
      <c r="AN25" s="55"/>
      <c r="AO25" s="139"/>
      <c r="AP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7"/>
      <c r="BY25" s="57"/>
    </row>
    <row r="26" spans="3:77">
      <c r="C26" s="159">
        <v>20</v>
      </c>
      <c r="D26" s="142">
        <v>3</v>
      </c>
      <c r="E26" s="66">
        <v>2</v>
      </c>
      <c r="F26" s="142">
        <v>1</v>
      </c>
      <c r="G26" s="66">
        <v>0</v>
      </c>
      <c r="H26" s="142">
        <v>0</v>
      </c>
      <c r="I26" s="142">
        <v>0</v>
      </c>
      <c r="J26" s="142">
        <v>3</v>
      </c>
      <c r="K26" s="142">
        <v>1</v>
      </c>
      <c r="L26" s="142">
        <v>1</v>
      </c>
      <c r="M26" s="142">
        <v>0</v>
      </c>
      <c r="N26" s="142">
        <v>2</v>
      </c>
      <c r="O26" s="142">
        <v>0</v>
      </c>
      <c r="P26" s="142">
        <v>1</v>
      </c>
      <c r="Q26" s="142">
        <v>2</v>
      </c>
      <c r="R26" s="66">
        <v>3</v>
      </c>
      <c r="S26" s="66">
        <v>3</v>
      </c>
      <c r="T26" s="142">
        <v>3</v>
      </c>
      <c r="U26" s="142">
        <v>2</v>
      </c>
      <c r="V26" s="142">
        <v>3</v>
      </c>
      <c r="W26" s="142">
        <v>1</v>
      </c>
      <c r="X26" s="66">
        <v>0</v>
      </c>
      <c r="Y26" s="139"/>
      <c r="Z26" s="55"/>
      <c r="AA26" s="139"/>
      <c r="AB26" s="55"/>
      <c r="AC26" s="139"/>
      <c r="AD26" s="55"/>
      <c r="AE26" s="139"/>
      <c r="AF26" s="55"/>
      <c r="AG26" s="139"/>
      <c r="AH26" s="55"/>
      <c r="AI26" s="139"/>
      <c r="AJ26" s="55"/>
      <c r="AK26" s="139"/>
      <c r="AL26" s="55"/>
      <c r="AM26" s="139"/>
      <c r="AN26" s="55"/>
      <c r="AO26" s="139"/>
      <c r="AP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7"/>
      <c r="BY26" s="57"/>
    </row>
    <row r="27" spans="3:77">
      <c r="C27" s="159">
        <v>21</v>
      </c>
      <c r="D27" s="142">
        <v>4</v>
      </c>
      <c r="E27" s="66">
        <v>3</v>
      </c>
      <c r="F27" s="142">
        <v>1</v>
      </c>
      <c r="G27" s="66">
        <v>0</v>
      </c>
      <c r="H27" s="142">
        <v>0</v>
      </c>
      <c r="I27" s="142">
        <v>0</v>
      </c>
      <c r="J27" s="142">
        <v>3</v>
      </c>
      <c r="K27" s="142">
        <v>1</v>
      </c>
      <c r="L27" s="142">
        <v>1</v>
      </c>
      <c r="M27" s="142">
        <v>0</v>
      </c>
      <c r="N27" s="142">
        <v>2</v>
      </c>
      <c r="O27" s="142">
        <v>0</v>
      </c>
      <c r="P27" s="142">
        <v>1</v>
      </c>
      <c r="Q27" s="142">
        <v>2</v>
      </c>
      <c r="R27" s="66">
        <v>3</v>
      </c>
      <c r="S27" s="66">
        <v>3</v>
      </c>
      <c r="T27" s="142">
        <v>3</v>
      </c>
      <c r="U27" s="142">
        <v>3</v>
      </c>
      <c r="V27" s="142">
        <v>2</v>
      </c>
      <c r="W27" s="142">
        <v>0</v>
      </c>
      <c r="X27" s="66">
        <v>0</v>
      </c>
      <c r="Y27" s="139"/>
      <c r="Z27" s="55"/>
      <c r="AA27" s="139"/>
      <c r="AB27" s="55"/>
      <c r="AC27" s="139"/>
      <c r="AD27" s="55"/>
      <c r="AE27" s="139"/>
      <c r="AF27" s="55"/>
      <c r="AG27" s="139"/>
      <c r="AH27" s="55"/>
      <c r="AI27" s="139"/>
      <c r="AJ27" s="55"/>
      <c r="AK27" s="139"/>
      <c r="AL27" s="55"/>
      <c r="AM27" s="139"/>
      <c r="AN27" s="55"/>
      <c r="AO27" s="139"/>
      <c r="AP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7"/>
      <c r="BY27" s="57"/>
    </row>
    <row r="28" spans="3:77" ht="13.9" customHeight="1">
      <c r="C28" s="159">
        <v>22</v>
      </c>
      <c r="D28" s="142">
        <v>2</v>
      </c>
      <c r="E28" s="66">
        <v>3</v>
      </c>
      <c r="F28" s="142">
        <v>1</v>
      </c>
      <c r="G28" s="66">
        <v>0</v>
      </c>
      <c r="H28" s="142">
        <v>0</v>
      </c>
      <c r="I28" s="142">
        <v>0</v>
      </c>
      <c r="J28" s="142">
        <v>3</v>
      </c>
      <c r="K28" s="142">
        <v>1</v>
      </c>
      <c r="L28" s="142">
        <v>1</v>
      </c>
      <c r="M28" s="142">
        <v>0</v>
      </c>
      <c r="N28" s="142">
        <v>0</v>
      </c>
      <c r="O28" s="142">
        <v>0</v>
      </c>
      <c r="P28" s="142">
        <v>1</v>
      </c>
      <c r="Q28" s="142">
        <v>3</v>
      </c>
      <c r="R28" s="66">
        <v>3</v>
      </c>
      <c r="S28" s="66">
        <v>3</v>
      </c>
      <c r="T28" s="142">
        <v>1</v>
      </c>
      <c r="U28" s="142">
        <v>2</v>
      </c>
      <c r="V28" s="142">
        <v>3</v>
      </c>
      <c r="W28" s="142">
        <v>3</v>
      </c>
      <c r="X28" s="66">
        <v>0</v>
      </c>
      <c r="Y28" s="139"/>
      <c r="Z28" s="55"/>
      <c r="AA28" s="139"/>
      <c r="AB28" s="55"/>
      <c r="AC28" s="139"/>
      <c r="AD28" s="55"/>
      <c r="AE28" s="139"/>
      <c r="AF28" s="55"/>
      <c r="AG28" s="139"/>
      <c r="AH28" s="55"/>
      <c r="AI28" s="139"/>
      <c r="AJ28" s="55"/>
      <c r="AK28" s="139"/>
      <c r="AL28" s="55"/>
      <c r="AM28" s="139"/>
      <c r="AN28" s="55"/>
      <c r="AO28" s="139"/>
      <c r="AP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7"/>
      <c r="BY28" s="57"/>
    </row>
    <row r="29" spans="3:77" ht="12.6" customHeight="1">
      <c r="C29" s="159">
        <v>23</v>
      </c>
      <c r="D29" s="142">
        <v>4</v>
      </c>
      <c r="E29" s="66">
        <v>3</v>
      </c>
      <c r="F29" s="142">
        <v>1</v>
      </c>
      <c r="G29" s="66">
        <v>0</v>
      </c>
      <c r="H29" s="142">
        <v>0</v>
      </c>
      <c r="I29" s="142">
        <v>0</v>
      </c>
      <c r="J29" s="142">
        <v>3</v>
      </c>
      <c r="K29" s="142">
        <v>1</v>
      </c>
      <c r="L29" s="142">
        <v>1</v>
      </c>
      <c r="M29" s="142">
        <v>0</v>
      </c>
      <c r="N29" s="142">
        <v>2</v>
      </c>
      <c r="O29" s="142">
        <v>0</v>
      </c>
      <c r="P29" s="142">
        <v>1</v>
      </c>
      <c r="Q29" s="142">
        <v>3</v>
      </c>
      <c r="R29" s="66">
        <v>3</v>
      </c>
      <c r="S29" s="66">
        <v>3</v>
      </c>
      <c r="T29" s="142">
        <v>3</v>
      </c>
      <c r="U29" s="142">
        <v>3</v>
      </c>
      <c r="V29" s="142">
        <v>2</v>
      </c>
      <c r="W29" s="142">
        <v>1</v>
      </c>
      <c r="X29" s="66">
        <v>0</v>
      </c>
      <c r="Y29" s="139"/>
      <c r="Z29" s="55"/>
      <c r="AA29" s="139"/>
      <c r="AB29" s="55"/>
      <c r="AC29" s="139"/>
      <c r="AD29" s="55"/>
      <c r="AE29" s="139"/>
      <c r="AF29" s="55"/>
      <c r="AG29" s="139"/>
      <c r="AH29" s="55"/>
      <c r="AI29" s="139"/>
      <c r="AJ29" s="55"/>
      <c r="AK29" s="139"/>
      <c r="AL29" s="55"/>
      <c r="AM29" s="139"/>
      <c r="AN29" s="55"/>
      <c r="AO29" s="139"/>
      <c r="AP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7"/>
      <c r="BY29" s="57"/>
    </row>
    <row r="30" spans="3:77">
      <c r="C30" s="159">
        <v>24</v>
      </c>
      <c r="D30" s="142">
        <v>4</v>
      </c>
      <c r="E30" s="66">
        <v>3</v>
      </c>
      <c r="F30" s="142">
        <v>1</v>
      </c>
      <c r="G30" s="66">
        <v>3</v>
      </c>
      <c r="H30" s="142">
        <v>0</v>
      </c>
      <c r="I30" s="142">
        <v>0</v>
      </c>
      <c r="J30" s="142">
        <v>3</v>
      </c>
      <c r="K30" s="142">
        <v>1</v>
      </c>
      <c r="L30" s="142">
        <v>1</v>
      </c>
      <c r="M30" s="142">
        <v>2</v>
      </c>
      <c r="N30" s="142">
        <v>2</v>
      </c>
      <c r="O30" s="142">
        <v>2</v>
      </c>
      <c r="P30" s="142">
        <v>1</v>
      </c>
      <c r="Q30" s="142">
        <v>2</v>
      </c>
      <c r="R30" s="66">
        <v>3</v>
      </c>
      <c r="S30" s="66">
        <v>3</v>
      </c>
      <c r="T30" s="142">
        <v>1</v>
      </c>
      <c r="U30" s="142">
        <v>3</v>
      </c>
      <c r="V30" s="142">
        <v>1</v>
      </c>
      <c r="W30" s="142">
        <v>0</v>
      </c>
      <c r="X30" s="66">
        <v>0</v>
      </c>
      <c r="Y30" s="139"/>
      <c r="Z30" s="55"/>
      <c r="AA30" s="139"/>
      <c r="AB30" s="55"/>
      <c r="AC30" s="139"/>
      <c r="AD30" s="55"/>
      <c r="AE30" s="139"/>
      <c r="AF30" s="55"/>
      <c r="AG30" s="139"/>
      <c r="AH30" s="55"/>
      <c r="AI30" s="139"/>
      <c r="AJ30" s="55"/>
      <c r="AK30" s="139"/>
      <c r="AL30" s="55"/>
      <c r="AM30" s="139"/>
      <c r="AN30" s="55"/>
      <c r="AO30" s="139"/>
      <c r="AP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7"/>
      <c r="BY30" s="57"/>
    </row>
    <row r="31" spans="3:77">
      <c r="C31" s="159">
        <v>25</v>
      </c>
      <c r="D31" s="142">
        <v>4</v>
      </c>
      <c r="E31" s="66">
        <v>3</v>
      </c>
      <c r="F31" s="142">
        <v>0</v>
      </c>
      <c r="G31" s="66">
        <v>0</v>
      </c>
      <c r="H31" s="142">
        <v>0</v>
      </c>
      <c r="I31" s="142">
        <v>3</v>
      </c>
      <c r="J31" s="142">
        <v>3</v>
      </c>
      <c r="K31" s="142">
        <v>3</v>
      </c>
      <c r="L31" s="142">
        <v>2</v>
      </c>
      <c r="M31" s="142">
        <v>2</v>
      </c>
      <c r="N31" s="142">
        <v>2</v>
      </c>
      <c r="O31" s="142">
        <v>1</v>
      </c>
      <c r="P31" s="142">
        <v>2</v>
      </c>
      <c r="Q31" s="142">
        <v>3</v>
      </c>
      <c r="R31" s="66">
        <v>3</v>
      </c>
      <c r="S31" s="66">
        <v>3</v>
      </c>
      <c r="T31" s="142">
        <v>1</v>
      </c>
      <c r="U31" s="142">
        <v>1</v>
      </c>
      <c r="V31" s="142">
        <v>1</v>
      </c>
      <c r="W31" s="142">
        <v>2</v>
      </c>
      <c r="X31" s="66">
        <v>0</v>
      </c>
      <c r="Y31" s="139"/>
      <c r="Z31" s="55"/>
      <c r="AA31" s="139"/>
      <c r="AB31" s="55"/>
      <c r="AC31" s="139"/>
      <c r="AD31" s="55"/>
      <c r="AE31" s="139"/>
      <c r="AF31" s="55"/>
      <c r="AG31" s="139"/>
      <c r="AH31" s="55"/>
      <c r="AI31" s="139"/>
      <c r="AJ31" s="55"/>
      <c r="AK31" s="139"/>
      <c r="AL31" s="55"/>
      <c r="AM31" s="139"/>
      <c r="AN31" s="55"/>
      <c r="AO31" s="139"/>
      <c r="AP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7"/>
      <c r="BY31" s="57"/>
    </row>
    <row r="32" spans="3:77">
      <c r="C32" s="159">
        <v>26</v>
      </c>
      <c r="D32" s="142">
        <v>1</v>
      </c>
      <c r="E32" s="66">
        <v>3</v>
      </c>
      <c r="F32" s="142">
        <v>1</v>
      </c>
      <c r="G32" s="66">
        <v>3</v>
      </c>
      <c r="H32" s="142">
        <v>0</v>
      </c>
      <c r="I32" s="142">
        <v>0</v>
      </c>
      <c r="J32" s="142">
        <v>3</v>
      </c>
      <c r="K32" s="142">
        <v>1</v>
      </c>
      <c r="L32" s="142">
        <v>1</v>
      </c>
      <c r="M32" s="142">
        <v>2</v>
      </c>
      <c r="N32" s="142">
        <v>2</v>
      </c>
      <c r="O32" s="142">
        <v>0</v>
      </c>
      <c r="P32" s="142">
        <v>1</v>
      </c>
      <c r="Q32" s="142">
        <v>2</v>
      </c>
      <c r="R32" s="66">
        <v>0</v>
      </c>
      <c r="S32" s="66">
        <v>1</v>
      </c>
      <c r="T32" s="142">
        <v>0</v>
      </c>
      <c r="U32" s="142">
        <v>1</v>
      </c>
      <c r="V32" s="142">
        <v>1</v>
      </c>
      <c r="W32" s="142">
        <v>1</v>
      </c>
      <c r="X32" s="66">
        <v>0</v>
      </c>
      <c r="Y32" s="139"/>
      <c r="Z32" s="55"/>
      <c r="AA32" s="139"/>
      <c r="AB32" s="55"/>
      <c r="AC32" s="139"/>
      <c r="AD32" s="55"/>
      <c r="AE32" s="139"/>
      <c r="AF32" s="55"/>
      <c r="AG32" s="139"/>
      <c r="AH32" s="55"/>
      <c r="AI32" s="139"/>
      <c r="AJ32" s="55"/>
      <c r="AK32" s="139"/>
      <c r="AL32" s="55"/>
      <c r="AM32" s="139"/>
      <c r="AN32" s="55"/>
      <c r="AO32" s="139"/>
      <c r="AP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7"/>
      <c r="BY32" s="57"/>
    </row>
    <row r="33" spans="3:77">
      <c r="C33" s="159">
        <v>27</v>
      </c>
      <c r="D33" s="142">
        <v>4</v>
      </c>
      <c r="E33" s="66">
        <v>2</v>
      </c>
      <c r="F33" s="142">
        <v>1</v>
      </c>
      <c r="G33" s="66">
        <v>1</v>
      </c>
      <c r="H33" s="142">
        <v>1</v>
      </c>
      <c r="I33" s="142">
        <v>0</v>
      </c>
      <c r="J33" s="142">
        <v>2</v>
      </c>
      <c r="K33" s="142">
        <v>1</v>
      </c>
      <c r="L33" s="142">
        <v>3</v>
      </c>
      <c r="M33" s="142">
        <v>2</v>
      </c>
      <c r="N33" s="142">
        <v>2</v>
      </c>
      <c r="O33" s="142">
        <v>2</v>
      </c>
      <c r="P33" s="142">
        <v>1</v>
      </c>
      <c r="Q33" s="142">
        <v>2</v>
      </c>
      <c r="R33" s="66">
        <v>3</v>
      </c>
      <c r="S33" s="66">
        <v>2</v>
      </c>
      <c r="T33" s="142">
        <v>1</v>
      </c>
      <c r="U33" s="142">
        <v>2</v>
      </c>
      <c r="V33" s="142">
        <v>1</v>
      </c>
      <c r="W33" s="142">
        <v>1</v>
      </c>
      <c r="X33" s="66">
        <v>0</v>
      </c>
      <c r="Y33" s="139"/>
      <c r="Z33" s="55"/>
      <c r="AA33" s="139"/>
      <c r="AB33" s="55"/>
      <c r="AC33" s="139"/>
      <c r="AD33" s="55"/>
      <c r="AE33" s="139"/>
      <c r="AF33" s="55"/>
      <c r="AG33" s="139"/>
      <c r="AH33" s="55"/>
      <c r="AI33" s="139"/>
      <c r="AJ33" s="55"/>
      <c r="AK33" s="139"/>
      <c r="AL33" s="55"/>
      <c r="AM33" s="139"/>
      <c r="AN33" s="55"/>
      <c r="AO33" s="139"/>
      <c r="AP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7"/>
      <c r="BY33" s="57"/>
    </row>
    <row r="34" spans="3:77">
      <c r="C34" s="158" t="s">
        <v>335</v>
      </c>
      <c r="D34" s="52">
        <v>0</v>
      </c>
      <c r="E34" s="66">
        <v>3</v>
      </c>
      <c r="F34" s="52">
        <v>1</v>
      </c>
      <c r="G34" s="66">
        <v>1</v>
      </c>
      <c r="H34" s="52">
        <v>3</v>
      </c>
      <c r="I34" s="52">
        <v>0</v>
      </c>
      <c r="J34" s="52">
        <v>0</v>
      </c>
      <c r="K34" s="52">
        <v>2</v>
      </c>
      <c r="L34" s="52">
        <v>1</v>
      </c>
      <c r="M34" s="52">
        <v>1</v>
      </c>
      <c r="N34" s="52">
        <v>1</v>
      </c>
      <c r="O34" s="52">
        <v>2</v>
      </c>
      <c r="P34" s="52">
        <v>0</v>
      </c>
      <c r="Q34" s="52">
        <v>1</v>
      </c>
      <c r="R34" s="66">
        <v>2</v>
      </c>
      <c r="S34" s="66">
        <v>2</v>
      </c>
      <c r="T34" s="52">
        <v>3</v>
      </c>
      <c r="U34" s="52">
        <v>3</v>
      </c>
      <c r="V34" s="52">
        <v>3</v>
      </c>
      <c r="W34" s="52">
        <v>3</v>
      </c>
      <c r="X34" s="66">
        <v>0</v>
      </c>
      <c r="Y34" s="57"/>
      <c r="Z34" s="55"/>
      <c r="AA34" s="57"/>
      <c r="AB34" s="55"/>
      <c r="AC34" s="57"/>
      <c r="AD34" s="55"/>
      <c r="AE34" s="57"/>
      <c r="AF34" s="55"/>
      <c r="AG34" s="57"/>
      <c r="AH34" s="55"/>
      <c r="AI34" s="57"/>
      <c r="AJ34" s="55"/>
      <c r="AK34" s="57"/>
      <c r="AL34" s="55"/>
      <c r="AM34" s="57"/>
      <c r="AN34" s="55"/>
      <c r="AO34" s="57"/>
      <c r="AP34" s="55"/>
      <c r="AQ34" s="57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7"/>
      <c r="BY34" s="57"/>
    </row>
    <row r="35" spans="3:77">
      <c r="C35" s="159">
        <v>29</v>
      </c>
      <c r="D35" s="52">
        <v>1</v>
      </c>
      <c r="E35" s="66">
        <v>1</v>
      </c>
      <c r="F35" s="52">
        <v>1</v>
      </c>
      <c r="G35" s="66">
        <v>3</v>
      </c>
      <c r="H35" s="52">
        <v>0</v>
      </c>
      <c r="I35" s="52">
        <v>0</v>
      </c>
      <c r="J35" s="52">
        <v>2</v>
      </c>
      <c r="K35" s="52">
        <v>1</v>
      </c>
      <c r="L35" s="52">
        <v>1</v>
      </c>
      <c r="M35" s="52">
        <v>2</v>
      </c>
      <c r="N35" s="52">
        <v>2</v>
      </c>
      <c r="O35" s="52">
        <v>0</v>
      </c>
      <c r="P35" s="52">
        <v>1</v>
      </c>
      <c r="Q35" s="52">
        <v>2</v>
      </c>
      <c r="R35" s="66">
        <v>2</v>
      </c>
      <c r="S35" s="66">
        <v>2</v>
      </c>
      <c r="T35" s="52">
        <v>0</v>
      </c>
      <c r="U35" s="52">
        <v>3</v>
      </c>
      <c r="V35" s="52">
        <v>0</v>
      </c>
      <c r="W35" s="52">
        <v>3</v>
      </c>
      <c r="X35" s="66">
        <v>0</v>
      </c>
      <c r="Y35" s="57"/>
      <c r="Z35" s="55"/>
      <c r="AA35" s="57"/>
      <c r="AB35" s="55"/>
      <c r="AC35" s="57"/>
      <c r="AD35" s="55"/>
      <c r="AE35" s="57"/>
      <c r="AF35" s="55"/>
      <c r="AG35" s="57"/>
      <c r="AH35" s="55"/>
      <c r="AI35" s="57"/>
      <c r="AJ35" s="55"/>
      <c r="AK35" s="57"/>
      <c r="AL35" s="55"/>
      <c r="AM35" s="57"/>
      <c r="AN35" s="55"/>
      <c r="AO35" s="57"/>
      <c r="AP35" s="55"/>
      <c r="AQ35" s="57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6"/>
      <c r="BY35" s="57"/>
    </row>
    <row r="36" spans="3:77">
      <c r="C36" s="159">
        <v>30</v>
      </c>
      <c r="D36" s="52">
        <v>0</v>
      </c>
      <c r="E36" s="66">
        <v>3</v>
      </c>
      <c r="F36" s="52">
        <v>1</v>
      </c>
      <c r="G36" s="66">
        <v>1</v>
      </c>
      <c r="H36" s="52">
        <v>3</v>
      </c>
      <c r="I36" s="52">
        <v>0</v>
      </c>
      <c r="J36" s="52">
        <v>0</v>
      </c>
      <c r="K36" s="52">
        <v>2</v>
      </c>
      <c r="L36" s="52">
        <v>1</v>
      </c>
      <c r="M36" s="52">
        <v>1</v>
      </c>
      <c r="N36" s="52">
        <v>2</v>
      </c>
      <c r="O36" s="52">
        <v>2</v>
      </c>
      <c r="P36" s="52">
        <v>2</v>
      </c>
      <c r="Q36" s="52">
        <v>1</v>
      </c>
      <c r="R36" s="66">
        <v>2</v>
      </c>
      <c r="S36" s="66">
        <v>2</v>
      </c>
      <c r="T36" s="52">
        <v>2</v>
      </c>
      <c r="U36" s="52">
        <v>3</v>
      </c>
      <c r="V36" s="52">
        <v>3</v>
      </c>
      <c r="W36" s="52">
        <v>3</v>
      </c>
      <c r="X36" s="66">
        <v>0</v>
      </c>
      <c r="Y36" s="57"/>
      <c r="Z36" s="55"/>
      <c r="AA36" s="57"/>
      <c r="AB36" s="55"/>
      <c r="AC36" s="57"/>
      <c r="AD36" s="55"/>
      <c r="AE36" s="57"/>
      <c r="AF36" s="55"/>
      <c r="AG36" s="57"/>
      <c r="AH36" s="55"/>
      <c r="AI36" s="57"/>
      <c r="AJ36" s="55"/>
      <c r="AK36" s="57"/>
      <c r="AL36" s="55"/>
      <c r="AM36" s="57"/>
      <c r="AN36" s="55"/>
      <c r="AO36" s="57"/>
      <c r="AP36" s="55"/>
      <c r="AQ36" s="57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7"/>
      <c r="BY36" s="57"/>
    </row>
    <row r="37" spans="3:77">
      <c r="C37" s="159">
        <v>31</v>
      </c>
      <c r="D37" s="52">
        <v>1</v>
      </c>
      <c r="E37" s="66">
        <v>3</v>
      </c>
      <c r="F37" s="52">
        <v>1</v>
      </c>
      <c r="G37" s="66">
        <v>1</v>
      </c>
      <c r="H37" s="52">
        <v>0</v>
      </c>
      <c r="I37" s="52">
        <v>0</v>
      </c>
      <c r="J37" s="52">
        <v>0</v>
      </c>
      <c r="K37" s="52">
        <v>2</v>
      </c>
      <c r="L37" s="52">
        <v>3</v>
      </c>
      <c r="M37" s="52">
        <v>1</v>
      </c>
      <c r="N37" s="52">
        <v>2</v>
      </c>
      <c r="O37" s="52">
        <v>1</v>
      </c>
      <c r="P37" s="52">
        <v>1</v>
      </c>
      <c r="Q37" s="52">
        <v>2</v>
      </c>
      <c r="R37" s="66">
        <v>3</v>
      </c>
      <c r="S37" s="66">
        <v>2</v>
      </c>
      <c r="T37" s="52">
        <v>0</v>
      </c>
      <c r="U37" s="52">
        <v>3</v>
      </c>
      <c r="V37" s="52">
        <v>3</v>
      </c>
      <c r="W37" s="52">
        <v>3</v>
      </c>
      <c r="X37" s="66">
        <v>0</v>
      </c>
      <c r="Y37" s="57"/>
      <c r="Z37" s="55"/>
      <c r="AA37" s="57"/>
      <c r="AB37" s="55"/>
      <c r="AC37" s="57"/>
      <c r="AD37" s="55"/>
      <c r="AE37" s="57"/>
      <c r="AF37" s="55"/>
      <c r="AG37" s="57"/>
      <c r="AH37" s="55"/>
      <c r="AI37" s="57"/>
      <c r="AJ37" s="55"/>
      <c r="AK37" s="57"/>
      <c r="AL37" s="55"/>
      <c r="AM37" s="57"/>
      <c r="AN37" s="55"/>
      <c r="AO37" s="57"/>
      <c r="AP37" s="55"/>
      <c r="AQ37" s="57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7"/>
      <c r="BY37" s="57"/>
    </row>
    <row r="38" spans="3:77">
      <c r="C38" s="159">
        <v>32</v>
      </c>
      <c r="D38" s="52">
        <v>2</v>
      </c>
      <c r="E38" s="66">
        <v>3</v>
      </c>
      <c r="F38" s="52">
        <v>1</v>
      </c>
      <c r="G38" s="66">
        <v>1</v>
      </c>
      <c r="H38" s="52">
        <v>0</v>
      </c>
      <c r="I38" s="52">
        <v>0</v>
      </c>
      <c r="J38" s="52">
        <v>0</v>
      </c>
      <c r="K38" s="52">
        <v>2</v>
      </c>
      <c r="L38" s="52">
        <v>3</v>
      </c>
      <c r="M38" s="52">
        <v>1</v>
      </c>
      <c r="N38" s="52">
        <v>0</v>
      </c>
      <c r="O38" s="52">
        <v>2</v>
      </c>
      <c r="P38" s="52">
        <v>0</v>
      </c>
      <c r="Q38" s="52">
        <v>1</v>
      </c>
      <c r="R38" s="66">
        <v>2</v>
      </c>
      <c r="S38" s="66">
        <v>3</v>
      </c>
      <c r="T38" s="52">
        <v>2</v>
      </c>
      <c r="U38" s="52">
        <v>3</v>
      </c>
      <c r="V38" s="52">
        <v>0</v>
      </c>
      <c r="W38" s="52">
        <v>3</v>
      </c>
      <c r="X38" s="66">
        <v>0</v>
      </c>
      <c r="Y38" s="57"/>
      <c r="Z38" s="55"/>
      <c r="AA38" s="57"/>
      <c r="AB38" s="55"/>
      <c r="AC38" s="57"/>
      <c r="AD38" s="55"/>
      <c r="AE38" s="57"/>
      <c r="AF38" s="55"/>
      <c r="AG38" s="57"/>
      <c r="AH38" s="55"/>
      <c r="AI38" s="57"/>
      <c r="AJ38" s="55"/>
      <c r="AK38" s="57"/>
      <c r="AL38" s="55"/>
      <c r="AM38" s="57"/>
      <c r="AN38" s="55"/>
      <c r="AO38" s="57"/>
      <c r="AP38" s="55"/>
      <c r="AQ38" s="57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7"/>
      <c r="BY38" s="57"/>
    </row>
    <row r="39" spans="3:77">
      <c r="C39" s="159">
        <v>33</v>
      </c>
      <c r="D39" s="52">
        <v>2</v>
      </c>
      <c r="E39" s="66">
        <v>3</v>
      </c>
      <c r="F39" s="52">
        <v>1</v>
      </c>
      <c r="G39" s="66">
        <v>1</v>
      </c>
      <c r="H39" s="52">
        <v>0</v>
      </c>
      <c r="I39" s="52">
        <v>0</v>
      </c>
      <c r="J39" s="52">
        <v>0</v>
      </c>
      <c r="K39" s="52">
        <v>2</v>
      </c>
      <c r="L39" s="52">
        <v>3</v>
      </c>
      <c r="M39" s="52">
        <v>1</v>
      </c>
      <c r="N39" s="52">
        <v>0</v>
      </c>
      <c r="O39" s="52">
        <v>2</v>
      </c>
      <c r="P39" s="52">
        <v>0</v>
      </c>
      <c r="Q39" s="52">
        <v>1</v>
      </c>
      <c r="R39" s="66">
        <v>2</v>
      </c>
      <c r="S39" s="66">
        <v>2</v>
      </c>
      <c r="T39" s="52">
        <v>2</v>
      </c>
      <c r="U39" s="52">
        <v>3</v>
      </c>
      <c r="V39" s="52">
        <v>0</v>
      </c>
      <c r="W39" s="52">
        <v>3</v>
      </c>
      <c r="X39" s="66">
        <v>0</v>
      </c>
      <c r="Y39" s="57"/>
      <c r="Z39" s="55"/>
      <c r="AA39" s="57"/>
      <c r="AB39" s="55"/>
      <c r="AC39" s="57"/>
      <c r="AD39" s="55"/>
      <c r="AE39" s="57"/>
      <c r="AF39" s="55"/>
      <c r="AG39" s="57"/>
      <c r="AH39" s="55"/>
      <c r="AI39" s="57"/>
      <c r="AJ39" s="55"/>
      <c r="AK39" s="57"/>
      <c r="AL39" s="55"/>
      <c r="AM39" s="57"/>
      <c r="AN39" s="55"/>
      <c r="AO39" s="57"/>
      <c r="AP39" s="55"/>
      <c r="AQ39" s="57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7"/>
      <c r="BY39" s="57"/>
    </row>
    <row r="40" spans="3:77">
      <c r="C40" s="159">
        <v>34</v>
      </c>
      <c r="D40" s="52">
        <v>0</v>
      </c>
      <c r="E40" s="66">
        <v>3</v>
      </c>
      <c r="F40" s="52">
        <v>0</v>
      </c>
      <c r="G40" s="66">
        <v>1</v>
      </c>
      <c r="H40" s="52">
        <v>0</v>
      </c>
      <c r="I40" s="52">
        <v>0</v>
      </c>
      <c r="J40" s="52">
        <v>0</v>
      </c>
      <c r="K40" s="52">
        <v>2</v>
      </c>
      <c r="L40" s="52">
        <v>1</v>
      </c>
      <c r="M40" s="52">
        <v>1</v>
      </c>
      <c r="N40" s="52">
        <v>2</v>
      </c>
      <c r="O40" s="52">
        <v>0</v>
      </c>
      <c r="P40" s="52">
        <v>1</v>
      </c>
      <c r="Q40" s="52">
        <v>2</v>
      </c>
      <c r="R40" s="66">
        <v>0</v>
      </c>
      <c r="S40" s="66">
        <v>2</v>
      </c>
      <c r="T40" s="52">
        <v>0</v>
      </c>
      <c r="U40" s="52">
        <v>3</v>
      </c>
      <c r="V40" s="52">
        <v>0</v>
      </c>
      <c r="W40" s="52">
        <v>3</v>
      </c>
      <c r="X40" s="66">
        <v>0</v>
      </c>
      <c r="Y40" s="57"/>
      <c r="Z40" s="55"/>
      <c r="AA40" s="57"/>
      <c r="AB40" s="55"/>
      <c r="AC40" s="57"/>
      <c r="AD40" s="55"/>
      <c r="AE40" s="57"/>
      <c r="AF40" s="55"/>
      <c r="AG40" s="57"/>
      <c r="AH40" s="55"/>
      <c r="AI40" s="57"/>
      <c r="AJ40" s="55"/>
      <c r="AK40" s="57"/>
      <c r="AL40" s="55"/>
      <c r="AM40" s="57"/>
      <c r="AN40" s="55"/>
      <c r="AO40" s="57"/>
      <c r="AP40" s="55"/>
      <c r="AQ40" s="57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7"/>
      <c r="BY40" s="57"/>
    </row>
    <row r="41" spans="3:77">
      <c r="C41" s="159">
        <v>35</v>
      </c>
      <c r="D41" s="52">
        <v>2</v>
      </c>
      <c r="E41" s="66">
        <v>2</v>
      </c>
      <c r="F41" s="52">
        <v>1</v>
      </c>
      <c r="G41" s="66">
        <v>1</v>
      </c>
      <c r="H41" s="52">
        <v>0</v>
      </c>
      <c r="I41" s="52">
        <v>0</v>
      </c>
      <c r="J41" s="52">
        <v>0</v>
      </c>
      <c r="K41" s="52">
        <v>2</v>
      </c>
      <c r="L41" s="52">
        <v>1</v>
      </c>
      <c r="M41" s="52">
        <v>1</v>
      </c>
      <c r="N41" s="52">
        <v>2</v>
      </c>
      <c r="O41" s="52">
        <v>2</v>
      </c>
      <c r="P41" s="52">
        <v>0</v>
      </c>
      <c r="Q41" s="52">
        <v>1</v>
      </c>
      <c r="R41" s="66">
        <v>2</v>
      </c>
      <c r="S41" s="66">
        <v>3</v>
      </c>
      <c r="T41" s="52">
        <v>2</v>
      </c>
      <c r="U41" s="52">
        <v>3</v>
      </c>
      <c r="V41" s="52">
        <v>3</v>
      </c>
      <c r="W41" s="52">
        <v>3</v>
      </c>
      <c r="X41" s="66">
        <v>0</v>
      </c>
      <c r="Y41" s="57"/>
      <c r="Z41" s="55"/>
      <c r="AA41" s="57"/>
      <c r="AB41" s="55"/>
      <c r="AC41" s="57"/>
      <c r="AD41" s="55"/>
      <c r="AE41" s="57"/>
      <c r="AF41" s="55"/>
      <c r="AG41" s="57"/>
      <c r="AH41" s="55"/>
      <c r="AI41" s="57"/>
      <c r="AJ41" s="55"/>
      <c r="AK41" s="57"/>
      <c r="AL41" s="55"/>
      <c r="AM41" s="57"/>
      <c r="AN41" s="55"/>
      <c r="AO41" s="57"/>
      <c r="AP41" s="55"/>
      <c r="AQ41" s="57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7"/>
      <c r="BY41" s="57"/>
    </row>
    <row r="42" spans="3:77">
      <c r="C42" s="159">
        <v>36</v>
      </c>
      <c r="D42" s="52">
        <v>0</v>
      </c>
      <c r="E42" s="66">
        <v>1</v>
      </c>
      <c r="F42" s="52">
        <v>1</v>
      </c>
      <c r="G42" s="66">
        <v>0</v>
      </c>
      <c r="H42" s="52">
        <v>0</v>
      </c>
      <c r="I42" s="52">
        <v>0</v>
      </c>
      <c r="J42" s="52">
        <v>0</v>
      </c>
      <c r="K42" s="52">
        <v>1</v>
      </c>
      <c r="L42" s="52">
        <v>1</v>
      </c>
      <c r="M42" s="52">
        <v>2</v>
      </c>
      <c r="N42" s="52">
        <v>2</v>
      </c>
      <c r="O42" s="52">
        <v>0</v>
      </c>
      <c r="P42" s="52">
        <v>1</v>
      </c>
      <c r="Q42" s="52">
        <v>2</v>
      </c>
      <c r="R42" s="66">
        <v>0</v>
      </c>
      <c r="S42" s="66">
        <v>2</v>
      </c>
      <c r="T42" s="52">
        <v>3</v>
      </c>
      <c r="U42" s="52">
        <v>3</v>
      </c>
      <c r="V42" s="52">
        <v>3</v>
      </c>
      <c r="W42" s="52">
        <v>3</v>
      </c>
      <c r="X42" s="66">
        <v>0</v>
      </c>
      <c r="Y42" s="57"/>
      <c r="Z42" s="55"/>
      <c r="AA42" s="57"/>
      <c r="AB42" s="55"/>
      <c r="AC42" s="57"/>
      <c r="AD42" s="55"/>
      <c r="AE42" s="57"/>
      <c r="AF42" s="55"/>
      <c r="AG42" s="57"/>
      <c r="AH42" s="55"/>
      <c r="AI42" s="57"/>
      <c r="AJ42" s="55"/>
      <c r="AK42" s="57"/>
      <c r="AL42" s="55"/>
      <c r="AM42" s="57"/>
      <c r="AN42" s="55"/>
      <c r="AO42" s="57"/>
      <c r="AP42" s="55"/>
      <c r="AQ42" s="57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7"/>
      <c r="BY42" s="57"/>
    </row>
    <row r="43" spans="3:77">
      <c r="C43" s="159">
        <v>37</v>
      </c>
      <c r="D43" s="52">
        <v>1</v>
      </c>
      <c r="E43" s="66">
        <v>2</v>
      </c>
      <c r="F43" s="52">
        <v>1</v>
      </c>
      <c r="G43" s="66">
        <v>1</v>
      </c>
      <c r="H43" s="52">
        <v>3</v>
      </c>
      <c r="I43" s="52">
        <v>0</v>
      </c>
      <c r="J43" s="52">
        <v>3</v>
      </c>
      <c r="K43" s="52">
        <v>2</v>
      </c>
      <c r="L43" s="52">
        <v>2</v>
      </c>
      <c r="M43" s="52">
        <v>1</v>
      </c>
      <c r="N43" s="52">
        <v>0</v>
      </c>
      <c r="O43" s="52">
        <v>2</v>
      </c>
      <c r="P43" s="52">
        <v>0</v>
      </c>
      <c r="Q43" s="52">
        <v>1</v>
      </c>
      <c r="R43" s="66">
        <v>2</v>
      </c>
      <c r="S43" s="66">
        <v>2</v>
      </c>
      <c r="T43" s="52">
        <v>2</v>
      </c>
      <c r="U43" s="52">
        <v>3</v>
      </c>
      <c r="V43" s="52">
        <v>3</v>
      </c>
      <c r="W43" s="52">
        <v>3</v>
      </c>
      <c r="X43" s="66">
        <v>0</v>
      </c>
      <c r="Y43" s="57"/>
      <c r="Z43" s="55"/>
      <c r="AA43" s="57"/>
      <c r="AB43" s="55"/>
      <c r="AC43" s="57"/>
      <c r="AD43" s="55"/>
      <c r="AE43" s="57"/>
      <c r="AF43" s="55"/>
      <c r="AG43" s="57"/>
      <c r="AH43" s="55"/>
      <c r="AI43" s="57"/>
      <c r="AJ43" s="55"/>
      <c r="AK43" s="57"/>
      <c r="AL43" s="55"/>
      <c r="AM43" s="57"/>
      <c r="AN43" s="55"/>
      <c r="AO43" s="57"/>
      <c r="AP43" s="55"/>
      <c r="AQ43" s="57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6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7"/>
      <c r="BY43" s="57"/>
    </row>
    <row r="44" spans="3:77">
      <c r="C44" s="159">
        <v>38</v>
      </c>
      <c r="D44" s="52">
        <v>1</v>
      </c>
      <c r="E44" s="66">
        <v>3</v>
      </c>
      <c r="F44" s="52">
        <v>1</v>
      </c>
      <c r="G44" s="66">
        <v>1</v>
      </c>
      <c r="H44" s="52">
        <v>0</v>
      </c>
      <c r="I44" s="52">
        <v>0</v>
      </c>
      <c r="J44" s="52">
        <v>0</v>
      </c>
      <c r="K44" s="52">
        <v>2</v>
      </c>
      <c r="L44" s="52">
        <v>1</v>
      </c>
      <c r="M44" s="52">
        <v>1</v>
      </c>
      <c r="N44" s="52">
        <v>1</v>
      </c>
      <c r="O44" s="52">
        <v>2</v>
      </c>
      <c r="P44" s="52">
        <v>0</v>
      </c>
      <c r="Q44" s="52">
        <v>1</v>
      </c>
      <c r="R44" s="66">
        <v>2</v>
      </c>
      <c r="S44" s="66">
        <v>0</v>
      </c>
      <c r="T44" s="52">
        <v>2</v>
      </c>
      <c r="U44" s="52">
        <v>0</v>
      </c>
      <c r="V44" s="52">
        <v>3</v>
      </c>
      <c r="W44" s="52">
        <v>3</v>
      </c>
      <c r="X44" s="66">
        <v>0</v>
      </c>
      <c r="Y44" s="57"/>
      <c r="Z44" s="55"/>
      <c r="AA44" s="57"/>
      <c r="AB44" s="55"/>
      <c r="AC44" s="57"/>
      <c r="AD44" s="55"/>
      <c r="AE44" s="57"/>
      <c r="AF44" s="55"/>
      <c r="AG44" s="57"/>
      <c r="AH44" s="55"/>
      <c r="AI44" s="57"/>
      <c r="AJ44" s="55"/>
      <c r="AK44" s="57"/>
      <c r="AL44" s="55"/>
      <c r="AM44" s="57"/>
      <c r="AN44" s="55"/>
      <c r="AO44" s="57"/>
      <c r="AP44" s="55"/>
      <c r="AQ44" s="57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7"/>
      <c r="BY44" s="57"/>
    </row>
    <row r="45" spans="3:77">
      <c r="C45" s="159">
        <v>39</v>
      </c>
      <c r="D45" s="52">
        <v>2</v>
      </c>
      <c r="E45" s="66">
        <v>3</v>
      </c>
      <c r="F45" s="52">
        <v>1</v>
      </c>
      <c r="G45" s="66">
        <v>1</v>
      </c>
      <c r="H45" s="52">
        <v>0</v>
      </c>
      <c r="I45" s="52">
        <v>0</v>
      </c>
      <c r="J45" s="52">
        <v>0</v>
      </c>
      <c r="K45" s="52">
        <v>2</v>
      </c>
      <c r="L45" s="52">
        <v>1</v>
      </c>
      <c r="M45" s="52">
        <v>0</v>
      </c>
      <c r="N45" s="52">
        <v>0</v>
      </c>
      <c r="O45" s="52">
        <v>2</v>
      </c>
      <c r="P45" s="52">
        <v>0</v>
      </c>
      <c r="Q45" s="52">
        <v>1</v>
      </c>
      <c r="R45" s="66">
        <v>2</v>
      </c>
      <c r="S45" s="66">
        <v>2</v>
      </c>
      <c r="T45" s="52">
        <v>2</v>
      </c>
      <c r="U45" s="52">
        <v>3</v>
      </c>
      <c r="V45" s="52">
        <v>3</v>
      </c>
      <c r="W45" s="52">
        <v>3</v>
      </c>
      <c r="X45" s="66">
        <v>0</v>
      </c>
      <c r="Y45" s="57"/>
      <c r="Z45" s="55"/>
      <c r="AA45" s="57"/>
      <c r="AB45" s="55"/>
      <c r="AC45" s="57"/>
      <c r="AD45" s="55"/>
      <c r="AE45" s="57"/>
      <c r="AF45" s="55"/>
      <c r="AG45" s="57"/>
      <c r="AH45" s="55"/>
      <c r="AI45" s="57"/>
      <c r="AJ45" s="55"/>
      <c r="AK45" s="57"/>
      <c r="AL45" s="55"/>
      <c r="AM45" s="57"/>
      <c r="AN45" s="55"/>
      <c r="AO45" s="57"/>
      <c r="AP45" s="55"/>
      <c r="AQ45" s="57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7"/>
      <c r="BY45" s="57"/>
    </row>
    <row r="46" spans="3:77">
      <c r="C46" s="159">
        <v>40</v>
      </c>
      <c r="D46" s="52">
        <v>0</v>
      </c>
      <c r="E46" s="66">
        <v>3</v>
      </c>
      <c r="F46" s="52">
        <v>1</v>
      </c>
      <c r="G46" s="66">
        <v>1</v>
      </c>
      <c r="H46" s="52">
        <v>1</v>
      </c>
      <c r="I46" s="52">
        <v>0</v>
      </c>
      <c r="J46" s="52">
        <v>0</v>
      </c>
      <c r="K46" s="52">
        <v>2</v>
      </c>
      <c r="L46" s="52">
        <v>1</v>
      </c>
      <c r="M46" s="52">
        <v>1</v>
      </c>
      <c r="N46" s="52">
        <v>2</v>
      </c>
      <c r="O46" s="52">
        <v>2</v>
      </c>
      <c r="P46" s="52">
        <v>0</v>
      </c>
      <c r="Q46" s="52">
        <v>1</v>
      </c>
      <c r="R46" s="66">
        <v>2</v>
      </c>
      <c r="S46" s="66">
        <v>3</v>
      </c>
      <c r="T46" s="52">
        <v>0</v>
      </c>
      <c r="U46" s="52">
        <v>3</v>
      </c>
      <c r="V46" s="52">
        <v>3</v>
      </c>
      <c r="W46" s="52">
        <v>3</v>
      </c>
      <c r="X46" s="66">
        <v>0</v>
      </c>
      <c r="Y46" s="57"/>
      <c r="Z46" s="55"/>
      <c r="AA46" s="57"/>
      <c r="AB46" s="55"/>
      <c r="AC46" s="57"/>
      <c r="AD46" s="55"/>
      <c r="AE46" s="57"/>
      <c r="AF46" s="55"/>
      <c r="AG46" s="57"/>
      <c r="AH46" s="55"/>
      <c r="AI46" s="57"/>
      <c r="AJ46" s="55"/>
      <c r="AK46" s="57"/>
      <c r="AL46" s="55"/>
      <c r="AM46" s="57"/>
      <c r="AN46" s="55"/>
      <c r="AO46" s="57"/>
      <c r="AP46" s="55"/>
      <c r="AQ46" s="57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7"/>
      <c r="BY46" s="57"/>
    </row>
    <row r="47" spans="3:77">
      <c r="C47" s="159">
        <v>41</v>
      </c>
      <c r="D47" s="52">
        <v>0</v>
      </c>
      <c r="E47" s="66">
        <v>3</v>
      </c>
      <c r="F47" s="52">
        <v>1</v>
      </c>
      <c r="G47" s="66">
        <v>1</v>
      </c>
      <c r="H47" s="52">
        <v>0</v>
      </c>
      <c r="I47" s="52">
        <v>0</v>
      </c>
      <c r="J47" s="52">
        <v>0</v>
      </c>
      <c r="K47" s="52">
        <v>0</v>
      </c>
      <c r="L47" s="52">
        <v>1</v>
      </c>
      <c r="M47" s="52">
        <v>1</v>
      </c>
      <c r="N47" s="52">
        <v>2</v>
      </c>
      <c r="O47" s="52">
        <v>2</v>
      </c>
      <c r="P47" s="52">
        <v>0</v>
      </c>
      <c r="Q47" s="52">
        <v>1</v>
      </c>
      <c r="R47" s="66">
        <v>2</v>
      </c>
      <c r="S47" s="66">
        <v>1</v>
      </c>
      <c r="T47" s="52">
        <v>2</v>
      </c>
      <c r="U47" s="52">
        <v>3</v>
      </c>
      <c r="V47" s="52">
        <v>3</v>
      </c>
      <c r="W47" s="52">
        <v>3</v>
      </c>
      <c r="X47" s="66">
        <v>0</v>
      </c>
      <c r="Y47" s="57"/>
      <c r="Z47" s="55"/>
      <c r="AA47" s="57"/>
      <c r="AB47" s="55"/>
      <c r="AC47" s="57"/>
      <c r="AD47" s="55"/>
      <c r="AE47" s="57"/>
      <c r="AF47" s="55"/>
      <c r="AG47" s="57"/>
      <c r="AH47" s="55"/>
      <c r="AI47" s="57"/>
      <c r="AJ47" s="55"/>
      <c r="AK47" s="57"/>
      <c r="AL47" s="55"/>
      <c r="AM47" s="57"/>
      <c r="AN47" s="55"/>
      <c r="AO47" s="57"/>
      <c r="AP47" s="55"/>
      <c r="AQ47" s="57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7"/>
      <c r="BY47" s="57"/>
    </row>
    <row r="48" spans="3:77">
      <c r="C48" s="159">
        <v>42</v>
      </c>
      <c r="D48" s="52">
        <v>1</v>
      </c>
      <c r="E48" s="66">
        <v>2</v>
      </c>
      <c r="F48" s="52">
        <v>0</v>
      </c>
      <c r="G48" s="66">
        <v>1</v>
      </c>
      <c r="H48" s="52">
        <v>0</v>
      </c>
      <c r="I48" s="52">
        <v>0</v>
      </c>
      <c r="J48" s="52">
        <v>0</v>
      </c>
      <c r="K48" s="52">
        <v>2</v>
      </c>
      <c r="L48" s="52">
        <v>2</v>
      </c>
      <c r="M48" s="52">
        <v>1</v>
      </c>
      <c r="N48" s="52">
        <v>2</v>
      </c>
      <c r="O48" s="52">
        <v>2</v>
      </c>
      <c r="P48" s="52">
        <v>0</v>
      </c>
      <c r="Q48" s="52">
        <v>1</v>
      </c>
      <c r="R48" s="66">
        <v>2</v>
      </c>
      <c r="S48" s="66">
        <v>3</v>
      </c>
      <c r="T48" s="52">
        <v>3</v>
      </c>
      <c r="U48" s="52">
        <v>3</v>
      </c>
      <c r="V48" s="52">
        <v>3</v>
      </c>
      <c r="W48" s="52">
        <v>3</v>
      </c>
      <c r="X48" s="66">
        <v>0</v>
      </c>
      <c r="Y48" s="57"/>
      <c r="Z48" s="55"/>
      <c r="AA48" s="57"/>
      <c r="AB48" s="55"/>
      <c r="AC48" s="57"/>
      <c r="AD48" s="55"/>
      <c r="AE48" s="57"/>
      <c r="AF48" s="55"/>
      <c r="AG48" s="57"/>
      <c r="AH48" s="55"/>
      <c r="AI48" s="57"/>
      <c r="AJ48" s="55"/>
      <c r="AK48" s="57"/>
      <c r="AL48" s="55"/>
      <c r="AM48" s="57"/>
      <c r="AN48" s="55"/>
      <c r="AO48" s="57"/>
      <c r="AP48" s="55"/>
      <c r="AQ48" s="57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7"/>
      <c r="BY48" s="57"/>
    </row>
    <row r="49" spans="3:77">
      <c r="C49" s="159">
        <v>43</v>
      </c>
      <c r="D49" s="52">
        <v>1</v>
      </c>
      <c r="E49" s="66">
        <v>3</v>
      </c>
      <c r="F49" s="52">
        <v>1</v>
      </c>
      <c r="G49" s="66">
        <v>1</v>
      </c>
      <c r="H49" s="52">
        <v>1</v>
      </c>
      <c r="I49" s="52">
        <v>0</v>
      </c>
      <c r="J49" s="52">
        <v>0</v>
      </c>
      <c r="K49" s="52">
        <v>2</v>
      </c>
      <c r="L49" s="52">
        <v>1</v>
      </c>
      <c r="M49" s="52">
        <v>1</v>
      </c>
      <c r="N49" s="52">
        <v>0</v>
      </c>
      <c r="O49" s="52">
        <v>2</v>
      </c>
      <c r="P49" s="52">
        <v>0</v>
      </c>
      <c r="Q49" s="52">
        <v>1</v>
      </c>
      <c r="R49" s="66">
        <v>2</v>
      </c>
      <c r="S49" s="66">
        <v>0</v>
      </c>
      <c r="T49" s="52">
        <v>3</v>
      </c>
      <c r="U49" s="52">
        <v>3</v>
      </c>
      <c r="V49" s="52">
        <v>3</v>
      </c>
      <c r="W49" s="52">
        <v>3</v>
      </c>
      <c r="X49" s="66">
        <v>0</v>
      </c>
      <c r="Y49" s="57"/>
      <c r="Z49" s="55"/>
      <c r="AA49" s="57"/>
      <c r="AB49" s="55"/>
      <c r="AC49" s="57"/>
      <c r="AD49" s="55"/>
      <c r="AE49" s="57"/>
      <c r="AF49" s="55"/>
      <c r="AG49" s="57"/>
      <c r="AH49" s="55"/>
      <c r="AI49" s="57"/>
      <c r="AJ49" s="55"/>
      <c r="AK49" s="57"/>
      <c r="AL49" s="55"/>
      <c r="AM49" s="57"/>
      <c r="AN49" s="55"/>
      <c r="AO49" s="57"/>
      <c r="AP49" s="55"/>
      <c r="AQ49" s="57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7"/>
      <c r="BY49" s="57"/>
    </row>
    <row r="50" spans="3:77">
      <c r="C50" s="159">
        <v>44</v>
      </c>
      <c r="D50" s="52">
        <v>1</v>
      </c>
      <c r="E50" s="66">
        <v>2</v>
      </c>
      <c r="F50" s="52">
        <v>0</v>
      </c>
      <c r="G50" s="66">
        <v>1</v>
      </c>
      <c r="H50" s="52">
        <v>0</v>
      </c>
      <c r="I50" s="52">
        <v>0</v>
      </c>
      <c r="J50" s="52">
        <v>0</v>
      </c>
      <c r="K50" s="52">
        <v>2</v>
      </c>
      <c r="L50" s="52">
        <v>1</v>
      </c>
      <c r="M50" s="52">
        <v>1</v>
      </c>
      <c r="N50" s="52">
        <v>2</v>
      </c>
      <c r="O50" s="52">
        <v>1</v>
      </c>
      <c r="P50" s="52">
        <v>0</v>
      </c>
      <c r="Q50" s="52">
        <v>1</v>
      </c>
      <c r="R50" s="66">
        <v>2</v>
      </c>
      <c r="S50" s="66">
        <v>2</v>
      </c>
      <c r="T50" s="52">
        <v>2</v>
      </c>
      <c r="U50" s="52">
        <v>3</v>
      </c>
      <c r="V50" s="52">
        <v>3</v>
      </c>
      <c r="W50" s="52">
        <v>3</v>
      </c>
      <c r="X50" s="66">
        <v>0</v>
      </c>
      <c r="Y50" s="57"/>
      <c r="Z50" s="55"/>
      <c r="AA50" s="57"/>
      <c r="AB50" s="55"/>
      <c r="AC50" s="57"/>
      <c r="AD50" s="55"/>
      <c r="AE50" s="57"/>
      <c r="AF50" s="55"/>
      <c r="AG50" s="57"/>
      <c r="AH50" s="55"/>
      <c r="AI50" s="57"/>
      <c r="AJ50" s="55"/>
      <c r="AK50" s="57"/>
      <c r="AL50" s="55"/>
      <c r="AM50" s="57"/>
      <c r="AN50" s="55"/>
      <c r="AO50" s="57"/>
      <c r="AP50" s="55"/>
      <c r="AQ50" s="57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7"/>
      <c r="BY50" s="57"/>
    </row>
    <row r="51" spans="3:77">
      <c r="C51" s="159">
        <v>45</v>
      </c>
      <c r="D51" s="52">
        <v>0</v>
      </c>
      <c r="E51" s="66">
        <v>3</v>
      </c>
      <c r="F51" s="52">
        <v>1</v>
      </c>
      <c r="G51" s="66">
        <v>1</v>
      </c>
      <c r="H51" s="52">
        <v>0</v>
      </c>
      <c r="I51" s="52">
        <v>0</v>
      </c>
      <c r="J51" s="52">
        <v>0</v>
      </c>
      <c r="K51" s="52">
        <v>2</v>
      </c>
      <c r="L51" s="52">
        <v>1</v>
      </c>
      <c r="M51" s="52">
        <v>1</v>
      </c>
      <c r="N51" s="52">
        <v>2</v>
      </c>
      <c r="O51" s="52">
        <v>2</v>
      </c>
      <c r="P51" s="52">
        <v>2</v>
      </c>
      <c r="Q51" s="52">
        <v>1</v>
      </c>
      <c r="R51" s="66">
        <v>2</v>
      </c>
      <c r="S51" s="66">
        <v>1</v>
      </c>
      <c r="T51" s="52">
        <v>2</v>
      </c>
      <c r="U51" s="52">
        <v>0</v>
      </c>
      <c r="V51" s="52">
        <v>3</v>
      </c>
      <c r="W51" s="52">
        <v>3</v>
      </c>
      <c r="X51" s="66">
        <v>0</v>
      </c>
      <c r="Y51" s="57"/>
      <c r="Z51" s="55"/>
      <c r="AA51" s="57"/>
      <c r="AB51" s="55"/>
      <c r="AC51" s="57"/>
      <c r="AD51" s="55"/>
      <c r="AE51" s="57"/>
      <c r="AF51" s="55"/>
      <c r="AG51" s="57"/>
      <c r="AH51" s="55"/>
      <c r="AI51" s="57"/>
      <c r="AJ51" s="55"/>
      <c r="AK51" s="57"/>
      <c r="AL51" s="55"/>
      <c r="AM51" s="57"/>
      <c r="AN51" s="55"/>
      <c r="AO51" s="57"/>
      <c r="AP51" s="55"/>
      <c r="AQ51" s="57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7"/>
      <c r="BY51" s="57"/>
    </row>
    <row r="52" spans="3:77">
      <c r="C52" s="159">
        <v>46</v>
      </c>
      <c r="D52" s="52">
        <v>1</v>
      </c>
      <c r="E52" s="66">
        <v>0</v>
      </c>
      <c r="F52" s="52">
        <v>1</v>
      </c>
      <c r="G52" s="66">
        <v>1</v>
      </c>
      <c r="H52" s="52">
        <v>0</v>
      </c>
      <c r="I52" s="52">
        <v>0</v>
      </c>
      <c r="J52" s="52">
        <v>0</v>
      </c>
      <c r="K52" s="52">
        <v>2</v>
      </c>
      <c r="L52" s="52">
        <v>1</v>
      </c>
      <c r="M52" s="52">
        <v>1</v>
      </c>
      <c r="N52" s="52">
        <v>2</v>
      </c>
      <c r="O52" s="52">
        <v>2</v>
      </c>
      <c r="P52" s="52">
        <v>0</v>
      </c>
      <c r="Q52" s="52">
        <v>1</v>
      </c>
      <c r="R52" s="66">
        <v>2</v>
      </c>
      <c r="S52" s="66">
        <v>2</v>
      </c>
      <c r="T52" s="52">
        <v>3</v>
      </c>
      <c r="U52" s="52">
        <v>3</v>
      </c>
      <c r="V52" s="52">
        <v>3</v>
      </c>
      <c r="W52" s="52">
        <v>3</v>
      </c>
      <c r="X52" s="66">
        <v>0</v>
      </c>
      <c r="Y52" s="57"/>
      <c r="Z52" s="55"/>
      <c r="AA52" s="57"/>
      <c r="AB52" s="55"/>
      <c r="AC52" s="57"/>
      <c r="AD52" s="55"/>
      <c r="AE52" s="57"/>
      <c r="AF52" s="55"/>
      <c r="AG52" s="57"/>
      <c r="AH52" s="55"/>
      <c r="AI52" s="57"/>
      <c r="AJ52" s="55"/>
      <c r="AK52" s="57"/>
      <c r="AL52" s="55"/>
      <c r="AM52" s="57"/>
      <c r="AN52" s="55"/>
      <c r="AO52" s="57"/>
      <c r="AP52" s="55"/>
      <c r="AQ52" s="57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7"/>
      <c r="BY52" s="57"/>
    </row>
    <row r="53" spans="3:77">
      <c r="C53" s="159">
        <v>47</v>
      </c>
      <c r="D53" s="52">
        <v>2</v>
      </c>
      <c r="E53" s="66">
        <v>3</v>
      </c>
      <c r="F53" s="52">
        <v>1</v>
      </c>
      <c r="G53" s="66">
        <v>1</v>
      </c>
      <c r="H53" s="52">
        <v>0</v>
      </c>
      <c r="I53" s="52">
        <v>0</v>
      </c>
      <c r="J53" s="52">
        <v>0</v>
      </c>
      <c r="K53" s="52">
        <v>2</v>
      </c>
      <c r="L53" s="52">
        <v>3</v>
      </c>
      <c r="M53" s="52">
        <v>1</v>
      </c>
      <c r="N53" s="52">
        <v>1</v>
      </c>
      <c r="O53" s="52">
        <v>2</v>
      </c>
      <c r="P53" s="52">
        <v>0</v>
      </c>
      <c r="Q53" s="52">
        <v>2</v>
      </c>
      <c r="R53" s="66">
        <v>2</v>
      </c>
      <c r="S53" s="66">
        <v>2</v>
      </c>
      <c r="T53" s="52">
        <v>3</v>
      </c>
      <c r="U53" s="52">
        <v>3</v>
      </c>
      <c r="V53" s="52">
        <v>0</v>
      </c>
      <c r="W53" s="52">
        <v>3</v>
      </c>
      <c r="X53" s="66">
        <v>0</v>
      </c>
      <c r="Y53" s="57"/>
      <c r="Z53" s="55"/>
      <c r="AA53" s="57"/>
      <c r="AB53" s="55"/>
      <c r="AC53" s="57"/>
      <c r="AD53" s="55"/>
      <c r="AE53" s="57"/>
      <c r="AF53" s="55"/>
      <c r="AG53" s="57"/>
      <c r="AH53" s="55"/>
      <c r="AI53" s="57"/>
      <c r="AJ53" s="55"/>
      <c r="AK53" s="57"/>
      <c r="AL53" s="56"/>
      <c r="AM53" s="57"/>
      <c r="AN53" s="55"/>
      <c r="AO53" s="57"/>
      <c r="AP53" s="55"/>
      <c r="AQ53" s="57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7"/>
      <c r="BY53" s="57"/>
    </row>
    <row r="54" spans="3:77">
      <c r="C54" s="159">
        <v>48</v>
      </c>
      <c r="D54" s="52">
        <v>2</v>
      </c>
      <c r="E54" s="66">
        <v>3</v>
      </c>
      <c r="F54" s="52">
        <v>1</v>
      </c>
      <c r="G54" s="66">
        <v>1</v>
      </c>
      <c r="H54" s="52">
        <v>0</v>
      </c>
      <c r="I54" s="52">
        <v>0</v>
      </c>
      <c r="J54" s="52">
        <v>0</v>
      </c>
      <c r="K54" s="52">
        <v>2</v>
      </c>
      <c r="L54" s="52">
        <v>1</v>
      </c>
      <c r="M54" s="52">
        <v>1</v>
      </c>
      <c r="N54" s="52">
        <v>0</v>
      </c>
      <c r="O54" s="52">
        <v>2</v>
      </c>
      <c r="P54" s="52">
        <v>0</v>
      </c>
      <c r="Q54" s="52">
        <v>1</v>
      </c>
      <c r="R54" s="66">
        <v>3</v>
      </c>
      <c r="S54" s="66">
        <v>2</v>
      </c>
      <c r="T54" s="52">
        <v>2</v>
      </c>
      <c r="U54" s="52">
        <v>3</v>
      </c>
      <c r="V54" s="52">
        <v>3</v>
      </c>
      <c r="W54" s="52">
        <v>3</v>
      </c>
      <c r="X54" s="66">
        <v>0</v>
      </c>
      <c r="Y54" s="57"/>
      <c r="Z54" s="55"/>
      <c r="AA54" s="57"/>
      <c r="AB54" s="55"/>
      <c r="AC54" s="57"/>
      <c r="AD54" s="55"/>
      <c r="AE54" s="57"/>
      <c r="AF54" s="55"/>
      <c r="AG54" s="57"/>
      <c r="AH54" s="55"/>
      <c r="AI54" s="57"/>
      <c r="AJ54" s="55"/>
      <c r="AK54" s="57"/>
      <c r="AL54" s="55"/>
      <c r="AM54" s="57"/>
      <c r="AN54" s="55"/>
      <c r="AO54" s="57"/>
      <c r="AP54" s="55"/>
      <c r="AQ54" s="57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7"/>
      <c r="BY54" s="57"/>
    </row>
    <row r="55" spans="3:77">
      <c r="C55" s="159">
        <v>49</v>
      </c>
      <c r="D55" s="52">
        <v>2</v>
      </c>
      <c r="E55" s="66">
        <v>3</v>
      </c>
      <c r="F55" s="52">
        <v>1</v>
      </c>
      <c r="G55" s="66">
        <v>1</v>
      </c>
      <c r="H55" s="52">
        <v>3</v>
      </c>
      <c r="I55" s="52">
        <v>0</v>
      </c>
      <c r="J55" s="52">
        <v>0</v>
      </c>
      <c r="K55" s="52">
        <v>2</v>
      </c>
      <c r="L55" s="52">
        <v>3</v>
      </c>
      <c r="M55" s="52">
        <v>1</v>
      </c>
      <c r="N55" s="52">
        <v>2</v>
      </c>
      <c r="O55" s="52">
        <v>2</v>
      </c>
      <c r="P55" s="52">
        <v>0</v>
      </c>
      <c r="Q55" s="52">
        <v>1</v>
      </c>
      <c r="R55" s="66">
        <v>2</v>
      </c>
      <c r="S55" s="66">
        <v>2</v>
      </c>
      <c r="T55" s="52">
        <v>3</v>
      </c>
      <c r="U55" s="52">
        <v>3</v>
      </c>
      <c r="V55" s="52">
        <v>3</v>
      </c>
      <c r="W55" s="52">
        <v>3</v>
      </c>
      <c r="X55" s="66">
        <v>0</v>
      </c>
      <c r="Y55" s="57"/>
      <c r="Z55" s="55"/>
      <c r="AA55" s="57"/>
      <c r="AB55" s="55"/>
      <c r="AC55" s="57"/>
      <c r="AD55" s="55"/>
      <c r="AE55" s="57"/>
      <c r="AF55" s="55"/>
      <c r="AG55" s="57"/>
      <c r="AH55" s="55"/>
      <c r="AI55" s="57"/>
      <c r="AJ55" s="55"/>
      <c r="AK55" s="57"/>
      <c r="AL55" s="55"/>
      <c r="AM55" s="57"/>
      <c r="AN55" s="55"/>
      <c r="AO55" s="57"/>
      <c r="AP55" s="55"/>
      <c r="AQ55" s="57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7"/>
      <c r="BY55" s="57"/>
    </row>
    <row r="56" spans="3:77">
      <c r="C56" s="159">
        <v>50</v>
      </c>
      <c r="D56" s="52">
        <v>0</v>
      </c>
      <c r="E56" s="66">
        <v>3</v>
      </c>
      <c r="F56" s="52">
        <v>1</v>
      </c>
      <c r="G56" s="66">
        <v>0</v>
      </c>
      <c r="H56" s="52">
        <v>0</v>
      </c>
      <c r="I56" s="52">
        <v>0</v>
      </c>
      <c r="J56" s="52">
        <v>0</v>
      </c>
      <c r="K56" s="52">
        <v>2</v>
      </c>
      <c r="L56" s="52">
        <v>1</v>
      </c>
      <c r="M56" s="52">
        <v>1</v>
      </c>
      <c r="N56" s="52">
        <v>2</v>
      </c>
      <c r="O56" s="52">
        <v>2</v>
      </c>
      <c r="P56" s="52">
        <v>1</v>
      </c>
      <c r="Q56" s="52">
        <v>2</v>
      </c>
      <c r="R56" s="66">
        <v>3</v>
      </c>
      <c r="S56" s="66">
        <v>3</v>
      </c>
      <c r="T56" s="52">
        <v>3</v>
      </c>
      <c r="U56" s="52">
        <v>3</v>
      </c>
      <c r="V56" s="52">
        <v>3</v>
      </c>
      <c r="W56" s="52">
        <v>3</v>
      </c>
      <c r="X56" s="66">
        <v>0</v>
      </c>
      <c r="Y56" s="57"/>
      <c r="Z56" s="55"/>
      <c r="AA56" s="57"/>
      <c r="AB56" s="55"/>
      <c r="AC56" s="57"/>
      <c r="AD56" s="55"/>
      <c r="AE56" s="57"/>
      <c r="AF56" s="55"/>
      <c r="AG56" s="57"/>
      <c r="AH56" s="55"/>
      <c r="AI56" s="57"/>
      <c r="AJ56" s="55"/>
      <c r="AK56" s="57"/>
      <c r="AL56" s="55"/>
      <c r="AM56" s="57"/>
      <c r="AN56" s="55"/>
      <c r="AO56" s="57"/>
      <c r="AP56" s="55"/>
      <c r="AQ56" s="57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7"/>
      <c r="BY56" s="57"/>
    </row>
    <row r="57" spans="3:77">
      <c r="C57" s="159">
        <v>51</v>
      </c>
      <c r="D57" s="52">
        <v>2</v>
      </c>
      <c r="E57" s="66">
        <v>3</v>
      </c>
      <c r="F57" s="52">
        <v>1</v>
      </c>
      <c r="G57" s="66">
        <v>1</v>
      </c>
      <c r="H57" s="52">
        <v>0</v>
      </c>
      <c r="I57" s="52">
        <v>0</v>
      </c>
      <c r="J57" s="52">
        <v>0</v>
      </c>
      <c r="K57" s="52">
        <v>2</v>
      </c>
      <c r="L57" s="52">
        <v>3</v>
      </c>
      <c r="M57" s="52">
        <v>1</v>
      </c>
      <c r="N57" s="52">
        <v>0</v>
      </c>
      <c r="O57" s="52">
        <v>2</v>
      </c>
      <c r="P57" s="52">
        <v>2</v>
      </c>
      <c r="Q57" s="52">
        <v>1</v>
      </c>
      <c r="R57" s="66">
        <v>2</v>
      </c>
      <c r="S57" s="66">
        <v>2</v>
      </c>
      <c r="T57" s="52">
        <v>2</v>
      </c>
      <c r="U57" s="52">
        <v>3</v>
      </c>
      <c r="V57" s="52">
        <v>0</v>
      </c>
      <c r="W57" s="52">
        <v>3</v>
      </c>
      <c r="X57" s="66">
        <v>0</v>
      </c>
      <c r="Y57" s="57"/>
      <c r="Z57" s="55"/>
      <c r="AA57" s="57"/>
      <c r="AB57" s="55"/>
      <c r="AC57" s="57"/>
      <c r="AD57" s="55"/>
      <c r="AE57" s="57"/>
      <c r="AF57" s="55"/>
      <c r="AG57" s="57"/>
      <c r="AH57" s="55"/>
      <c r="AI57" s="57"/>
      <c r="AJ57" s="55"/>
      <c r="AK57" s="57"/>
      <c r="AL57" s="55"/>
      <c r="AM57" s="57"/>
      <c r="AN57" s="55"/>
      <c r="AO57" s="57"/>
      <c r="AP57" s="55"/>
      <c r="AQ57" s="57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7"/>
      <c r="BY57" s="57"/>
    </row>
    <row r="58" spans="3:77">
      <c r="C58" s="159">
        <v>52</v>
      </c>
      <c r="D58" s="52">
        <v>2</v>
      </c>
      <c r="E58" s="66">
        <v>3</v>
      </c>
      <c r="F58" s="52">
        <v>1</v>
      </c>
      <c r="G58" s="66">
        <v>1</v>
      </c>
      <c r="H58" s="52">
        <v>0</v>
      </c>
      <c r="I58" s="52">
        <v>0</v>
      </c>
      <c r="J58" s="52">
        <v>0</v>
      </c>
      <c r="K58" s="52">
        <v>2</v>
      </c>
      <c r="L58" s="52">
        <v>3</v>
      </c>
      <c r="M58" s="52">
        <v>1</v>
      </c>
      <c r="N58" s="52">
        <v>2</v>
      </c>
      <c r="O58" s="52">
        <v>2</v>
      </c>
      <c r="P58" s="52">
        <v>0</v>
      </c>
      <c r="Q58" s="52">
        <v>1</v>
      </c>
      <c r="R58" s="66">
        <v>2</v>
      </c>
      <c r="S58" s="66">
        <v>2</v>
      </c>
      <c r="T58" s="52">
        <v>3</v>
      </c>
      <c r="U58" s="52">
        <v>3</v>
      </c>
      <c r="V58" s="52">
        <v>3</v>
      </c>
      <c r="W58" s="52">
        <v>3</v>
      </c>
      <c r="X58" s="66">
        <v>0</v>
      </c>
      <c r="Y58" s="57"/>
      <c r="Z58" s="55"/>
      <c r="AA58" s="57"/>
      <c r="AB58" s="55"/>
      <c r="AC58" s="57"/>
      <c r="AD58" s="55"/>
      <c r="AE58" s="57"/>
      <c r="AF58" s="55"/>
      <c r="AG58" s="57"/>
      <c r="AH58" s="55"/>
      <c r="AI58" s="57"/>
      <c r="AJ58" s="55"/>
      <c r="AK58" s="57"/>
      <c r="AL58" s="55"/>
      <c r="AM58" s="57"/>
      <c r="AN58" s="55"/>
      <c r="AO58" s="57"/>
      <c r="AP58" s="55"/>
      <c r="AQ58" s="57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7"/>
      <c r="BY58" s="57"/>
    </row>
    <row r="59" spans="3:77">
      <c r="C59" s="159">
        <v>53</v>
      </c>
      <c r="D59" s="52">
        <v>1</v>
      </c>
      <c r="E59" s="66">
        <v>3</v>
      </c>
      <c r="F59" s="52">
        <v>1</v>
      </c>
      <c r="G59" s="66">
        <v>1</v>
      </c>
      <c r="H59" s="52">
        <v>3</v>
      </c>
      <c r="I59" s="52">
        <v>0</v>
      </c>
      <c r="J59" s="52">
        <v>0</v>
      </c>
      <c r="K59" s="52">
        <v>0</v>
      </c>
      <c r="L59" s="52">
        <v>1</v>
      </c>
      <c r="M59" s="52">
        <v>1</v>
      </c>
      <c r="N59" s="52">
        <v>0</v>
      </c>
      <c r="O59" s="52">
        <v>2</v>
      </c>
      <c r="P59" s="52">
        <v>0</v>
      </c>
      <c r="Q59" s="52">
        <v>2</v>
      </c>
      <c r="R59" s="66">
        <v>2</v>
      </c>
      <c r="S59" s="66">
        <v>2</v>
      </c>
      <c r="T59" s="52">
        <v>3</v>
      </c>
      <c r="U59" s="52">
        <v>3</v>
      </c>
      <c r="V59" s="52">
        <v>3</v>
      </c>
      <c r="W59" s="52">
        <v>3</v>
      </c>
      <c r="X59" s="66">
        <v>0</v>
      </c>
      <c r="Y59" s="57"/>
      <c r="Z59" s="55"/>
      <c r="AA59" s="57"/>
      <c r="AB59" s="55"/>
      <c r="AC59" s="57"/>
      <c r="AD59" s="55"/>
      <c r="AE59" s="57"/>
      <c r="AF59" s="55"/>
      <c r="AG59" s="57"/>
      <c r="AH59" s="55"/>
      <c r="AI59" s="57"/>
      <c r="AJ59" s="55"/>
      <c r="AK59" s="57"/>
      <c r="AL59" s="55"/>
      <c r="AM59" s="57"/>
      <c r="AN59" s="55"/>
      <c r="AO59" s="57"/>
      <c r="AP59" s="55"/>
      <c r="AQ59" s="57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7"/>
      <c r="BY59" s="57"/>
    </row>
    <row r="60" spans="3:77">
      <c r="C60" s="159">
        <v>54</v>
      </c>
      <c r="D60" s="52">
        <v>2</v>
      </c>
      <c r="E60" s="66">
        <v>3</v>
      </c>
      <c r="F60" s="52">
        <v>1</v>
      </c>
      <c r="G60" s="66">
        <v>1</v>
      </c>
      <c r="H60" s="52">
        <v>3</v>
      </c>
      <c r="I60" s="52">
        <v>0</v>
      </c>
      <c r="J60" s="52">
        <v>0</v>
      </c>
      <c r="K60" s="52">
        <v>2</v>
      </c>
      <c r="L60" s="52">
        <v>2</v>
      </c>
      <c r="M60" s="52">
        <v>1</v>
      </c>
      <c r="N60" s="52">
        <v>2</v>
      </c>
      <c r="O60" s="52">
        <v>2</v>
      </c>
      <c r="P60" s="52">
        <v>2</v>
      </c>
      <c r="Q60" s="52">
        <v>1</v>
      </c>
      <c r="R60" s="66">
        <v>2</v>
      </c>
      <c r="S60" s="66">
        <v>3</v>
      </c>
      <c r="T60" s="52">
        <v>3</v>
      </c>
      <c r="U60" s="52">
        <v>3</v>
      </c>
      <c r="V60" s="52">
        <v>3</v>
      </c>
      <c r="W60" s="52">
        <v>3</v>
      </c>
      <c r="X60" s="66">
        <v>0</v>
      </c>
      <c r="Y60" s="57"/>
      <c r="Z60" s="55"/>
      <c r="AA60" s="57"/>
      <c r="AB60" s="55"/>
      <c r="AC60" s="57"/>
      <c r="AD60" s="55"/>
      <c r="AE60" s="57"/>
      <c r="AF60" s="55"/>
      <c r="AG60" s="57"/>
      <c r="AH60" s="55"/>
      <c r="AI60" s="57"/>
      <c r="AJ60" s="55"/>
      <c r="AK60" s="57"/>
      <c r="AL60" s="55"/>
      <c r="AM60" s="57"/>
      <c r="AN60" s="55"/>
      <c r="AO60" s="57"/>
      <c r="AP60" s="55"/>
      <c r="AQ60" s="57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7"/>
      <c r="BY60" s="57"/>
    </row>
    <row r="61" spans="3:77" s="42" customFormat="1">
      <c r="C61" s="159">
        <v>55</v>
      </c>
      <c r="D61" s="52">
        <v>0</v>
      </c>
      <c r="E61" s="52">
        <v>3</v>
      </c>
      <c r="F61" s="52">
        <v>1</v>
      </c>
      <c r="G61" s="52">
        <v>1</v>
      </c>
      <c r="H61" s="52">
        <v>3</v>
      </c>
      <c r="I61" s="52">
        <v>0</v>
      </c>
      <c r="J61" s="52">
        <v>0</v>
      </c>
      <c r="K61" s="52">
        <v>2</v>
      </c>
      <c r="L61" s="52">
        <v>1</v>
      </c>
      <c r="M61" s="52">
        <v>3</v>
      </c>
      <c r="N61" s="52">
        <v>2</v>
      </c>
      <c r="O61" s="52">
        <v>2</v>
      </c>
      <c r="P61" s="52">
        <v>2</v>
      </c>
      <c r="Q61" s="52">
        <v>1</v>
      </c>
      <c r="R61" s="52">
        <v>2</v>
      </c>
      <c r="S61" s="52">
        <v>0</v>
      </c>
      <c r="T61" s="52">
        <v>3</v>
      </c>
      <c r="U61" s="52">
        <v>3</v>
      </c>
      <c r="V61" s="52">
        <v>3</v>
      </c>
      <c r="W61" s="52">
        <v>3</v>
      </c>
      <c r="X61" s="142">
        <v>0</v>
      </c>
      <c r="Y61" s="57"/>
      <c r="Z61" s="55"/>
      <c r="AA61" s="57"/>
      <c r="AB61" s="55"/>
      <c r="AC61" s="57"/>
      <c r="AD61" s="55"/>
      <c r="AE61" s="57"/>
      <c r="AF61" s="55"/>
      <c r="AG61" s="57"/>
      <c r="AH61" s="55"/>
      <c r="AI61" s="57"/>
      <c r="AJ61" s="55"/>
      <c r="AK61" s="57"/>
      <c r="AL61" s="55"/>
      <c r="AM61" s="57"/>
      <c r="AN61" s="55"/>
      <c r="AO61" s="57"/>
      <c r="AP61" s="55"/>
      <c r="AQ61" s="57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7"/>
      <c r="BY61" s="57"/>
    </row>
    <row r="62" spans="3:77" s="42" customFormat="1">
      <c r="C62" s="159">
        <v>56</v>
      </c>
      <c r="D62" s="52">
        <v>0</v>
      </c>
      <c r="E62" s="52">
        <v>0</v>
      </c>
      <c r="F62" s="52">
        <v>1</v>
      </c>
      <c r="G62" s="52">
        <v>1</v>
      </c>
      <c r="H62" s="52">
        <v>0</v>
      </c>
      <c r="I62" s="52">
        <v>0</v>
      </c>
      <c r="J62" s="52">
        <v>0</v>
      </c>
      <c r="K62" s="52">
        <v>2</v>
      </c>
      <c r="L62" s="52">
        <v>2</v>
      </c>
      <c r="M62" s="52">
        <v>2</v>
      </c>
      <c r="N62" s="52">
        <v>0</v>
      </c>
      <c r="O62" s="52">
        <v>2</v>
      </c>
      <c r="P62" s="52">
        <v>2</v>
      </c>
      <c r="Q62" s="52">
        <v>2</v>
      </c>
      <c r="R62" s="52">
        <v>2</v>
      </c>
      <c r="S62" s="52">
        <v>2</v>
      </c>
      <c r="T62" s="52">
        <v>3</v>
      </c>
      <c r="U62" s="52">
        <v>3</v>
      </c>
      <c r="V62" s="52">
        <v>3</v>
      </c>
      <c r="W62" s="52">
        <v>3</v>
      </c>
      <c r="X62" s="142">
        <v>0</v>
      </c>
      <c r="Y62" s="57"/>
      <c r="Z62" s="55"/>
      <c r="AA62" s="57"/>
      <c r="AB62" s="55"/>
      <c r="AC62" s="57"/>
      <c r="AD62" s="55"/>
      <c r="AE62" s="57"/>
      <c r="AF62" s="55"/>
      <c r="AG62" s="57"/>
      <c r="AH62" s="55"/>
      <c r="AI62" s="57"/>
      <c r="AJ62" s="55"/>
      <c r="AK62" s="57"/>
      <c r="AL62" s="55"/>
      <c r="AM62" s="57"/>
      <c r="AN62" s="55"/>
      <c r="AO62" s="57"/>
      <c r="AP62" s="55"/>
      <c r="AQ62" s="57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7"/>
      <c r="BY62" s="57"/>
    </row>
    <row r="63" spans="3:77" s="42" customFormat="1">
      <c r="C63" s="159">
        <v>57</v>
      </c>
      <c r="D63" s="52">
        <v>1</v>
      </c>
      <c r="E63" s="52">
        <v>3</v>
      </c>
      <c r="F63" s="52">
        <v>1</v>
      </c>
      <c r="G63" s="52">
        <v>1</v>
      </c>
      <c r="H63" s="52">
        <v>0</v>
      </c>
      <c r="I63" s="52">
        <v>0</v>
      </c>
      <c r="J63" s="52">
        <v>0</v>
      </c>
      <c r="K63" s="52">
        <v>2</v>
      </c>
      <c r="L63" s="52">
        <v>3</v>
      </c>
      <c r="M63" s="52">
        <v>1</v>
      </c>
      <c r="N63" s="52">
        <v>2</v>
      </c>
      <c r="O63" s="52">
        <v>2</v>
      </c>
      <c r="P63" s="52">
        <v>2</v>
      </c>
      <c r="Q63" s="52">
        <v>1</v>
      </c>
      <c r="R63" s="52">
        <v>1</v>
      </c>
      <c r="S63" s="52">
        <v>2</v>
      </c>
      <c r="T63" s="52">
        <v>2</v>
      </c>
      <c r="U63" s="52">
        <v>3</v>
      </c>
      <c r="V63" s="52">
        <v>3</v>
      </c>
      <c r="W63" s="52">
        <v>3</v>
      </c>
      <c r="X63" s="142">
        <v>0</v>
      </c>
      <c r="Y63" s="57"/>
      <c r="Z63" s="55"/>
      <c r="AA63" s="57"/>
      <c r="AB63" s="55"/>
      <c r="AC63" s="57"/>
      <c r="AD63" s="55"/>
      <c r="AE63" s="57"/>
      <c r="AF63" s="55"/>
      <c r="AG63" s="57"/>
      <c r="AH63" s="55"/>
      <c r="AI63" s="57"/>
      <c r="AJ63" s="55"/>
      <c r="AK63" s="57"/>
      <c r="AL63" s="55"/>
      <c r="AM63" s="57"/>
      <c r="AN63" s="55"/>
      <c r="AO63" s="57"/>
      <c r="AP63" s="55"/>
      <c r="AQ63" s="57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7"/>
      <c r="BY63" s="57"/>
    </row>
    <row r="64" spans="3:77" s="42" customFormat="1">
      <c r="C64" s="159">
        <v>58</v>
      </c>
      <c r="D64" s="52">
        <v>2</v>
      </c>
      <c r="E64" s="52">
        <v>3</v>
      </c>
      <c r="F64" s="52">
        <v>1</v>
      </c>
      <c r="G64" s="52">
        <v>1</v>
      </c>
      <c r="H64" s="52">
        <v>1</v>
      </c>
      <c r="I64" s="52">
        <v>0</v>
      </c>
      <c r="J64" s="52">
        <v>0</v>
      </c>
      <c r="K64" s="52">
        <v>0</v>
      </c>
      <c r="L64" s="52">
        <v>1</v>
      </c>
      <c r="M64" s="52">
        <v>1</v>
      </c>
      <c r="N64" s="52">
        <v>0</v>
      </c>
      <c r="O64" s="52">
        <v>2</v>
      </c>
      <c r="P64" s="52">
        <v>0</v>
      </c>
      <c r="Q64" s="52">
        <v>2</v>
      </c>
      <c r="R64" s="52">
        <v>2</v>
      </c>
      <c r="S64" s="52">
        <v>2</v>
      </c>
      <c r="T64" s="52">
        <v>2</v>
      </c>
      <c r="U64" s="52">
        <v>3</v>
      </c>
      <c r="V64" s="52">
        <v>3</v>
      </c>
      <c r="W64" s="52">
        <v>3</v>
      </c>
      <c r="X64" s="142">
        <v>0</v>
      </c>
      <c r="Y64" s="57"/>
      <c r="Z64" s="55"/>
      <c r="AA64" s="57"/>
      <c r="AB64" s="55"/>
      <c r="AC64" s="57"/>
      <c r="AD64" s="55"/>
      <c r="AE64" s="57"/>
      <c r="AF64" s="55"/>
      <c r="AG64" s="57"/>
      <c r="AH64" s="55"/>
      <c r="AI64" s="57"/>
      <c r="AJ64" s="55"/>
      <c r="AK64" s="57"/>
      <c r="AL64" s="55"/>
      <c r="AM64" s="57"/>
      <c r="AN64" s="55"/>
      <c r="AO64" s="57"/>
      <c r="AP64" s="55"/>
      <c r="AQ64" s="57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7"/>
      <c r="BY64" s="57"/>
    </row>
    <row r="65" spans="3:77" s="42" customFormat="1">
      <c r="C65" s="159">
        <v>59</v>
      </c>
      <c r="D65" s="52">
        <v>0</v>
      </c>
      <c r="E65" s="52">
        <v>3</v>
      </c>
      <c r="F65" s="52">
        <v>1</v>
      </c>
      <c r="G65" s="52">
        <v>1</v>
      </c>
      <c r="H65" s="52">
        <v>0</v>
      </c>
      <c r="I65" s="52">
        <v>0</v>
      </c>
      <c r="J65" s="52">
        <v>0</v>
      </c>
      <c r="K65" s="52">
        <v>3</v>
      </c>
      <c r="L65" s="52">
        <v>1</v>
      </c>
      <c r="M65" s="52">
        <v>1</v>
      </c>
      <c r="N65" s="52">
        <v>0</v>
      </c>
      <c r="O65" s="52">
        <v>2</v>
      </c>
      <c r="P65" s="52">
        <v>1</v>
      </c>
      <c r="Q65" s="52">
        <v>2</v>
      </c>
      <c r="R65" s="52">
        <v>3</v>
      </c>
      <c r="S65" s="52">
        <v>3</v>
      </c>
      <c r="T65" s="52">
        <v>3</v>
      </c>
      <c r="U65" s="52">
        <v>3</v>
      </c>
      <c r="V65" s="52">
        <v>0</v>
      </c>
      <c r="W65" s="52">
        <v>3</v>
      </c>
      <c r="X65" s="142">
        <v>0</v>
      </c>
      <c r="Y65" s="57"/>
      <c r="Z65" s="55"/>
      <c r="AA65" s="57"/>
      <c r="AB65" s="55"/>
      <c r="AC65" s="57"/>
      <c r="AD65" s="55"/>
      <c r="AE65" s="57"/>
      <c r="AF65" s="55"/>
      <c r="AG65" s="57"/>
      <c r="AH65" s="55"/>
      <c r="AI65" s="57"/>
      <c r="AJ65" s="55"/>
      <c r="AK65" s="57"/>
      <c r="AL65" s="55"/>
      <c r="AM65" s="57"/>
      <c r="AN65" s="55"/>
      <c r="AO65" s="57"/>
      <c r="AP65" s="55"/>
      <c r="AQ65" s="57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7"/>
      <c r="BY65" s="57"/>
    </row>
    <row r="66" spans="3:77" s="42" customFormat="1">
      <c r="C66" s="159">
        <v>60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2</v>
      </c>
      <c r="L66" s="52">
        <v>1</v>
      </c>
      <c r="M66" s="52">
        <v>0</v>
      </c>
      <c r="N66" s="52">
        <v>0</v>
      </c>
      <c r="O66" s="52">
        <v>2</v>
      </c>
      <c r="P66" s="52">
        <v>2</v>
      </c>
      <c r="Q66" s="52">
        <v>2</v>
      </c>
      <c r="R66" s="52">
        <v>2</v>
      </c>
      <c r="S66" s="52">
        <v>2</v>
      </c>
      <c r="T66" s="52">
        <v>3</v>
      </c>
      <c r="U66" s="52">
        <v>3</v>
      </c>
      <c r="V66" s="52">
        <v>3</v>
      </c>
      <c r="W66" s="52">
        <v>3</v>
      </c>
      <c r="X66" s="142">
        <v>0</v>
      </c>
      <c r="Y66" s="57"/>
      <c r="Z66" s="55"/>
      <c r="AA66" s="57"/>
      <c r="AB66" s="55"/>
      <c r="AC66" s="57"/>
      <c r="AD66" s="55"/>
      <c r="AE66" s="57"/>
      <c r="AF66" s="55"/>
      <c r="AG66" s="57"/>
      <c r="AH66" s="55"/>
      <c r="AI66" s="57"/>
      <c r="AJ66" s="55"/>
      <c r="AK66" s="57"/>
      <c r="AL66" s="55"/>
      <c r="AM66" s="57"/>
      <c r="AN66" s="55"/>
      <c r="AO66" s="57"/>
      <c r="AP66" s="55"/>
      <c r="AQ66" s="57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7"/>
      <c r="BY66" s="57"/>
    </row>
    <row r="67" spans="3:77" s="42" customFormat="1">
      <c r="C67" s="159">
        <v>61</v>
      </c>
      <c r="D67" s="52">
        <v>2</v>
      </c>
      <c r="E67" s="52">
        <v>0</v>
      </c>
      <c r="F67" s="52">
        <v>0</v>
      </c>
      <c r="G67" s="52">
        <v>0</v>
      </c>
      <c r="H67" s="52">
        <v>1</v>
      </c>
      <c r="I67" s="52">
        <v>0</v>
      </c>
      <c r="J67" s="52">
        <v>0</v>
      </c>
      <c r="K67" s="52">
        <v>0</v>
      </c>
      <c r="L67" s="52">
        <v>0</v>
      </c>
      <c r="M67" s="52">
        <v>1</v>
      </c>
      <c r="N67" s="52">
        <v>0</v>
      </c>
      <c r="O67" s="52">
        <v>2</v>
      </c>
      <c r="P67" s="52">
        <v>0</v>
      </c>
      <c r="Q67" s="52">
        <v>1</v>
      </c>
      <c r="R67" s="52">
        <v>2</v>
      </c>
      <c r="S67" s="52">
        <v>3</v>
      </c>
      <c r="T67" s="52">
        <v>3</v>
      </c>
      <c r="U67" s="52">
        <v>3</v>
      </c>
      <c r="V67" s="52">
        <v>0</v>
      </c>
      <c r="W67" s="52">
        <v>3</v>
      </c>
      <c r="X67" s="142">
        <v>0</v>
      </c>
      <c r="Y67" s="57"/>
      <c r="Z67" s="55"/>
      <c r="AA67" s="57"/>
      <c r="AB67" s="55"/>
      <c r="AC67" s="57"/>
      <c r="AD67" s="55"/>
      <c r="AE67" s="57"/>
      <c r="AF67" s="55"/>
      <c r="AG67" s="57"/>
      <c r="AH67" s="55"/>
      <c r="AI67" s="57"/>
      <c r="AJ67" s="55"/>
      <c r="AK67" s="57"/>
      <c r="AL67" s="55"/>
      <c r="AM67" s="57"/>
      <c r="AN67" s="55"/>
      <c r="AO67" s="57"/>
      <c r="AP67" s="55"/>
      <c r="AQ67" s="57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7"/>
      <c r="BY67" s="57"/>
    </row>
    <row r="68" spans="3:77" s="42" customFormat="1">
      <c r="C68" s="159">
        <v>62</v>
      </c>
      <c r="D68" s="52">
        <v>2</v>
      </c>
      <c r="E68" s="52">
        <v>2</v>
      </c>
      <c r="F68" s="52">
        <v>0</v>
      </c>
      <c r="G68" s="52">
        <v>0</v>
      </c>
      <c r="H68" s="52">
        <v>0</v>
      </c>
      <c r="I68" s="52">
        <v>0</v>
      </c>
      <c r="J68" s="52">
        <v>2</v>
      </c>
      <c r="K68" s="52">
        <v>1</v>
      </c>
      <c r="L68" s="52">
        <v>1</v>
      </c>
      <c r="M68" s="52">
        <v>0</v>
      </c>
      <c r="N68" s="52">
        <v>2</v>
      </c>
      <c r="O68" s="52">
        <v>0</v>
      </c>
      <c r="P68" s="52">
        <v>1</v>
      </c>
      <c r="Q68" s="52">
        <v>2</v>
      </c>
      <c r="R68" s="52">
        <v>3</v>
      </c>
      <c r="S68" s="52">
        <v>2</v>
      </c>
      <c r="T68" s="52">
        <v>3</v>
      </c>
      <c r="U68" s="52">
        <v>3</v>
      </c>
      <c r="V68" s="52">
        <v>0</v>
      </c>
      <c r="W68" s="52">
        <v>3</v>
      </c>
      <c r="X68" s="142">
        <v>0</v>
      </c>
      <c r="Y68" s="57"/>
      <c r="Z68" s="55"/>
      <c r="AA68" s="57"/>
      <c r="AB68" s="55"/>
      <c r="AC68" s="57"/>
      <c r="AD68" s="55"/>
      <c r="AE68" s="57"/>
      <c r="AF68" s="55"/>
      <c r="AG68" s="57"/>
      <c r="AH68" s="55"/>
      <c r="AI68" s="57"/>
      <c r="AJ68" s="55"/>
      <c r="AK68" s="57"/>
      <c r="AL68" s="55"/>
      <c r="AM68" s="57"/>
      <c r="AN68" s="55"/>
      <c r="AO68" s="57"/>
      <c r="AP68" s="55"/>
      <c r="AQ68" s="57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7"/>
      <c r="BY68" s="57"/>
    </row>
    <row r="69" spans="3:77" s="42" customFormat="1">
      <c r="C69" s="158" t="s">
        <v>336</v>
      </c>
      <c r="D69" s="52">
        <v>4</v>
      </c>
      <c r="E69" s="66">
        <v>3</v>
      </c>
      <c r="F69" s="52">
        <v>1</v>
      </c>
      <c r="G69" s="66">
        <v>3</v>
      </c>
      <c r="H69" s="52">
        <v>3</v>
      </c>
      <c r="I69" s="52">
        <v>3</v>
      </c>
      <c r="J69" s="52">
        <v>3</v>
      </c>
      <c r="K69" s="52">
        <v>2</v>
      </c>
      <c r="L69" s="52">
        <v>3</v>
      </c>
      <c r="M69" s="52">
        <v>2</v>
      </c>
      <c r="N69" s="52">
        <v>1</v>
      </c>
      <c r="O69" s="52">
        <v>2</v>
      </c>
      <c r="P69" s="52">
        <v>1</v>
      </c>
      <c r="Q69" s="52">
        <v>3</v>
      </c>
      <c r="R69" s="66">
        <v>3</v>
      </c>
      <c r="S69" s="66">
        <v>3</v>
      </c>
      <c r="T69" s="52">
        <v>3</v>
      </c>
      <c r="U69" s="52">
        <v>3</v>
      </c>
      <c r="V69" s="52">
        <v>3</v>
      </c>
      <c r="W69" s="52">
        <v>3</v>
      </c>
      <c r="X69" s="66">
        <v>0</v>
      </c>
      <c r="Y69" s="57"/>
      <c r="Z69" s="55"/>
      <c r="AA69" s="57"/>
      <c r="AB69" s="55"/>
      <c r="AC69" s="57"/>
      <c r="AD69" s="55"/>
      <c r="AE69" s="57"/>
      <c r="AF69" s="55"/>
      <c r="AG69" s="57"/>
      <c r="AH69" s="55"/>
      <c r="AI69" s="57"/>
      <c r="AJ69" s="55"/>
      <c r="AK69" s="57"/>
      <c r="AL69" s="55"/>
      <c r="AM69" s="57"/>
      <c r="AN69" s="55"/>
      <c r="AO69" s="57"/>
      <c r="AP69" s="55"/>
      <c r="AQ69" s="57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7"/>
      <c r="BY69" s="57"/>
    </row>
    <row r="70" spans="3:77" s="42" customFormat="1">
      <c r="C70" s="159">
        <v>64</v>
      </c>
      <c r="D70" s="52">
        <v>3</v>
      </c>
      <c r="E70" s="66">
        <v>3</v>
      </c>
      <c r="F70" s="52">
        <v>1</v>
      </c>
      <c r="G70" s="66">
        <v>3</v>
      </c>
      <c r="H70" s="52">
        <v>2</v>
      </c>
      <c r="I70" s="52">
        <v>3</v>
      </c>
      <c r="J70" s="52">
        <v>3</v>
      </c>
      <c r="K70" s="52">
        <v>3</v>
      </c>
      <c r="L70" s="52">
        <v>3</v>
      </c>
      <c r="M70" s="52">
        <v>3</v>
      </c>
      <c r="N70" s="52">
        <v>1</v>
      </c>
      <c r="O70" s="52">
        <v>1</v>
      </c>
      <c r="P70" s="52">
        <v>1</v>
      </c>
      <c r="Q70" s="52">
        <v>3</v>
      </c>
      <c r="R70" s="66">
        <v>3</v>
      </c>
      <c r="S70" s="66">
        <v>3</v>
      </c>
      <c r="T70" s="52">
        <v>3</v>
      </c>
      <c r="U70" s="52">
        <v>3</v>
      </c>
      <c r="V70" s="52">
        <v>3</v>
      </c>
      <c r="W70" s="52">
        <v>3</v>
      </c>
      <c r="X70" s="66">
        <v>0</v>
      </c>
      <c r="Y70" s="57"/>
      <c r="Z70" s="55"/>
      <c r="AA70" s="57"/>
      <c r="AB70" s="55"/>
      <c r="AC70" s="57"/>
      <c r="AD70" s="55"/>
      <c r="AE70" s="57"/>
      <c r="AF70" s="55"/>
      <c r="AG70" s="57"/>
      <c r="AH70" s="55"/>
      <c r="AI70" s="57"/>
      <c r="AJ70" s="55"/>
      <c r="AK70" s="57"/>
      <c r="AL70" s="55"/>
      <c r="AM70" s="57"/>
      <c r="AN70" s="55"/>
      <c r="AO70" s="57"/>
      <c r="AP70" s="55"/>
      <c r="AQ70" s="57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7"/>
      <c r="BY70" s="57"/>
    </row>
    <row r="71" spans="3:77" s="42" customFormat="1">
      <c r="C71" s="159">
        <v>65</v>
      </c>
      <c r="D71" s="52">
        <v>0</v>
      </c>
      <c r="E71" s="66">
        <v>3</v>
      </c>
      <c r="F71" s="52">
        <v>1</v>
      </c>
      <c r="G71" s="66">
        <v>1</v>
      </c>
      <c r="H71" s="52">
        <v>0</v>
      </c>
      <c r="I71" s="52">
        <v>1</v>
      </c>
      <c r="J71" s="52">
        <v>3</v>
      </c>
      <c r="K71" s="52">
        <v>3</v>
      </c>
      <c r="L71" s="52">
        <v>3</v>
      </c>
      <c r="M71" s="52">
        <v>1</v>
      </c>
      <c r="N71" s="52">
        <v>2</v>
      </c>
      <c r="O71" s="52">
        <v>2</v>
      </c>
      <c r="P71" s="52">
        <v>2</v>
      </c>
      <c r="Q71" s="52">
        <v>3</v>
      </c>
      <c r="R71" s="66">
        <v>3</v>
      </c>
      <c r="S71" s="66">
        <v>3</v>
      </c>
      <c r="T71" s="52">
        <v>3</v>
      </c>
      <c r="U71" s="52">
        <v>3</v>
      </c>
      <c r="V71" s="52">
        <v>3</v>
      </c>
      <c r="W71" s="52">
        <v>3</v>
      </c>
      <c r="X71" s="66">
        <v>0</v>
      </c>
      <c r="Y71" s="57"/>
      <c r="Z71" s="55"/>
      <c r="AA71" s="57"/>
      <c r="AB71" s="55"/>
      <c r="AC71" s="57"/>
      <c r="AD71" s="55"/>
      <c r="AE71" s="57"/>
      <c r="AF71" s="55"/>
      <c r="AG71" s="57"/>
      <c r="AH71" s="55"/>
      <c r="AI71" s="57"/>
      <c r="AJ71" s="55"/>
      <c r="AK71" s="57"/>
      <c r="AL71" s="55"/>
      <c r="AM71" s="57"/>
      <c r="AN71" s="55"/>
      <c r="AO71" s="57"/>
      <c r="AP71" s="55"/>
      <c r="AQ71" s="57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7"/>
      <c r="BY71" s="57"/>
    </row>
    <row r="72" spans="3:77" s="42" customFormat="1">
      <c r="C72" s="159">
        <v>66</v>
      </c>
      <c r="D72" s="52">
        <v>3</v>
      </c>
      <c r="E72" s="66">
        <v>3</v>
      </c>
      <c r="F72" s="52">
        <v>1</v>
      </c>
      <c r="G72" s="66">
        <v>1</v>
      </c>
      <c r="H72" s="52">
        <v>3</v>
      </c>
      <c r="I72" s="52">
        <v>1</v>
      </c>
      <c r="J72" s="52">
        <v>3</v>
      </c>
      <c r="K72" s="52">
        <v>2</v>
      </c>
      <c r="L72" s="52">
        <v>3</v>
      </c>
      <c r="M72" s="52">
        <v>1</v>
      </c>
      <c r="N72" s="52">
        <v>2</v>
      </c>
      <c r="O72" s="52">
        <v>2</v>
      </c>
      <c r="P72" s="52">
        <v>2</v>
      </c>
      <c r="Q72" s="52">
        <v>3</v>
      </c>
      <c r="R72" s="66">
        <v>3</v>
      </c>
      <c r="S72" s="66">
        <v>3</v>
      </c>
      <c r="T72" s="52">
        <v>3</v>
      </c>
      <c r="U72" s="52">
        <v>3</v>
      </c>
      <c r="V72" s="52">
        <v>3</v>
      </c>
      <c r="W72" s="52">
        <v>3</v>
      </c>
      <c r="X72" s="66">
        <v>0</v>
      </c>
      <c r="Y72" s="57"/>
      <c r="Z72" s="55"/>
      <c r="AA72" s="57"/>
      <c r="AB72" s="55"/>
      <c r="AC72" s="57"/>
      <c r="AD72" s="55"/>
      <c r="AE72" s="57"/>
      <c r="AF72" s="55"/>
      <c r="AG72" s="57"/>
      <c r="AH72" s="55"/>
      <c r="AI72" s="57"/>
      <c r="AJ72" s="55"/>
      <c r="AK72" s="57"/>
      <c r="AL72" s="55"/>
      <c r="AM72" s="57"/>
      <c r="AN72" s="55"/>
      <c r="AO72" s="57"/>
      <c r="AP72" s="55"/>
      <c r="AQ72" s="57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7"/>
      <c r="BY72" s="57"/>
    </row>
    <row r="73" spans="3:77" s="42" customFormat="1">
      <c r="C73" s="159">
        <v>67</v>
      </c>
      <c r="D73" s="52">
        <v>0</v>
      </c>
      <c r="E73" s="66">
        <v>0</v>
      </c>
      <c r="F73" s="52">
        <v>0</v>
      </c>
      <c r="G73" s="66">
        <v>1</v>
      </c>
      <c r="H73" s="52">
        <v>0</v>
      </c>
      <c r="I73" s="52">
        <v>0</v>
      </c>
      <c r="J73" s="52">
        <v>0</v>
      </c>
      <c r="K73" s="52">
        <v>0</v>
      </c>
      <c r="L73" s="52">
        <v>1</v>
      </c>
      <c r="M73" s="52">
        <v>0</v>
      </c>
      <c r="N73" s="52">
        <v>2</v>
      </c>
      <c r="O73" s="52">
        <v>2</v>
      </c>
      <c r="P73" s="52">
        <v>0</v>
      </c>
      <c r="Q73" s="52">
        <v>3</v>
      </c>
      <c r="R73" s="66">
        <v>3</v>
      </c>
      <c r="S73" s="66">
        <v>3</v>
      </c>
      <c r="T73" s="52">
        <v>3</v>
      </c>
      <c r="U73" s="52">
        <v>3</v>
      </c>
      <c r="V73" s="52">
        <v>3</v>
      </c>
      <c r="W73" s="52">
        <v>3</v>
      </c>
      <c r="X73" s="66">
        <v>0</v>
      </c>
      <c r="Y73" s="57"/>
      <c r="Z73" s="55"/>
      <c r="AA73" s="57"/>
      <c r="AB73" s="55"/>
      <c r="AC73" s="57"/>
      <c r="AD73" s="55"/>
      <c r="AE73" s="57"/>
      <c r="AF73" s="55"/>
      <c r="AG73" s="57"/>
      <c r="AH73" s="55"/>
      <c r="AI73" s="57"/>
      <c r="AJ73" s="55"/>
      <c r="AK73" s="57"/>
      <c r="AL73" s="55"/>
      <c r="AM73" s="57"/>
      <c r="AN73" s="55"/>
      <c r="AO73" s="57"/>
      <c r="AP73" s="55"/>
      <c r="AQ73" s="57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7"/>
      <c r="BY73" s="57"/>
    </row>
    <row r="74" spans="3:77" s="42" customFormat="1">
      <c r="C74" s="159">
        <v>68</v>
      </c>
      <c r="D74" s="52">
        <v>4</v>
      </c>
      <c r="E74" s="66">
        <v>3</v>
      </c>
      <c r="F74" s="52">
        <v>1</v>
      </c>
      <c r="G74" s="66">
        <v>1</v>
      </c>
      <c r="H74" s="52">
        <v>0</v>
      </c>
      <c r="I74" s="52">
        <v>0</v>
      </c>
      <c r="J74" s="52">
        <v>0</v>
      </c>
      <c r="K74" s="52">
        <v>3</v>
      </c>
      <c r="L74" s="52">
        <v>3</v>
      </c>
      <c r="M74" s="52">
        <v>1</v>
      </c>
      <c r="N74" s="52">
        <v>2</v>
      </c>
      <c r="O74" s="52">
        <v>2</v>
      </c>
      <c r="P74" s="52">
        <v>2</v>
      </c>
      <c r="Q74" s="52">
        <v>3</v>
      </c>
      <c r="R74" s="66">
        <v>3</v>
      </c>
      <c r="S74" s="66">
        <v>3</v>
      </c>
      <c r="T74" s="52">
        <v>3</v>
      </c>
      <c r="U74" s="52">
        <v>3</v>
      </c>
      <c r="V74" s="52">
        <v>3</v>
      </c>
      <c r="W74" s="52">
        <v>3</v>
      </c>
      <c r="X74" s="66">
        <v>0</v>
      </c>
      <c r="Y74" s="57"/>
      <c r="Z74" s="55"/>
      <c r="AA74" s="57"/>
      <c r="AB74" s="55"/>
      <c r="AC74" s="57"/>
      <c r="AD74" s="55"/>
      <c r="AE74" s="57"/>
      <c r="AF74" s="55"/>
      <c r="AG74" s="57"/>
      <c r="AH74" s="55"/>
      <c r="AI74" s="57"/>
      <c r="AJ74" s="55"/>
      <c r="AK74" s="57"/>
      <c r="AL74" s="55"/>
      <c r="AM74" s="57"/>
      <c r="AN74" s="55"/>
      <c r="AO74" s="57"/>
      <c r="AP74" s="55"/>
      <c r="AQ74" s="57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7"/>
      <c r="BY74" s="57"/>
    </row>
    <row r="75" spans="3:77" s="42" customFormat="1">
      <c r="C75" s="159">
        <v>69</v>
      </c>
      <c r="D75" s="52">
        <v>3</v>
      </c>
      <c r="E75" s="66">
        <v>0</v>
      </c>
      <c r="F75" s="52">
        <v>1</v>
      </c>
      <c r="G75" s="66">
        <v>1</v>
      </c>
      <c r="H75" s="52">
        <v>1</v>
      </c>
      <c r="I75" s="52">
        <v>0</v>
      </c>
      <c r="J75" s="52">
        <v>0</v>
      </c>
      <c r="K75" s="52">
        <v>2</v>
      </c>
      <c r="L75" s="52">
        <v>3</v>
      </c>
      <c r="M75" s="52">
        <v>1</v>
      </c>
      <c r="N75" s="52">
        <v>2</v>
      </c>
      <c r="O75" s="52">
        <v>2</v>
      </c>
      <c r="P75" s="52">
        <v>2</v>
      </c>
      <c r="Q75" s="52">
        <v>3</v>
      </c>
      <c r="R75" s="66">
        <v>3</v>
      </c>
      <c r="S75" s="66">
        <v>3</v>
      </c>
      <c r="T75" s="52">
        <v>3</v>
      </c>
      <c r="U75" s="52">
        <v>3</v>
      </c>
      <c r="V75" s="52">
        <v>3</v>
      </c>
      <c r="W75" s="52">
        <v>3</v>
      </c>
      <c r="X75" s="66">
        <v>0</v>
      </c>
      <c r="Y75" s="57"/>
      <c r="Z75" s="55"/>
      <c r="AA75" s="57"/>
      <c r="AB75" s="55"/>
      <c r="AC75" s="57"/>
      <c r="AD75" s="55"/>
      <c r="AE75" s="57"/>
      <c r="AF75" s="55"/>
      <c r="AG75" s="57"/>
      <c r="AH75" s="55"/>
      <c r="AI75" s="57"/>
      <c r="AJ75" s="55"/>
      <c r="AK75" s="57"/>
      <c r="AL75" s="55"/>
      <c r="AM75" s="57"/>
      <c r="AN75" s="55"/>
      <c r="AO75" s="57"/>
      <c r="AP75" s="55"/>
      <c r="AQ75" s="57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7"/>
      <c r="BY75" s="57"/>
    </row>
    <row r="76" spans="3:77" s="42" customFormat="1">
      <c r="C76" s="159">
        <v>70</v>
      </c>
      <c r="D76" s="52">
        <v>0</v>
      </c>
      <c r="E76" s="66">
        <v>3</v>
      </c>
      <c r="F76" s="52">
        <v>1</v>
      </c>
      <c r="G76" s="66">
        <v>1</v>
      </c>
      <c r="H76" s="52">
        <v>1</v>
      </c>
      <c r="I76" s="52">
        <v>0</v>
      </c>
      <c r="J76" s="52">
        <v>3</v>
      </c>
      <c r="K76" s="52">
        <v>2</v>
      </c>
      <c r="L76" s="52">
        <v>3</v>
      </c>
      <c r="M76" s="52">
        <v>1</v>
      </c>
      <c r="N76" s="52">
        <v>2</v>
      </c>
      <c r="O76" s="52">
        <v>2</v>
      </c>
      <c r="P76" s="52">
        <v>2</v>
      </c>
      <c r="Q76" s="52">
        <v>3</v>
      </c>
      <c r="R76" s="66">
        <v>3</v>
      </c>
      <c r="S76" s="66">
        <v>3</v>
      </c>
      <c r="T76" s="52">
        <v>3</v>
      </c>
      <c r="U76" s="52">
        <v>3</v>
      </c>
      <c r="V76" s="52">
        <v>3</v>
      </c>
      <c r="W76" s="52">
        <v>3</v>
      </c>
      <c r="X76" s="66">
        <v>0</v>
      </c>
      <c r="Y76" s="57"/>
      <c r="Z76" s="55"/>
      <c r="AA76" s="57"/>
      <c r="AB76" s="55"/>
      <c r="AC76" s="57"/>
      <c r="AD76" s="55"/>
      <c r="AE76" s="57"/>
      <c r="AF76" s="55"/>
      <c r="AG76" s="57"/>
      <c r="AH76" s="55"/>
      <c r="AI76" s="57"/>
      <c r="AJ76" s="55"/>
      <c r="AK76" s="57"/>
      <c r="AL76" s="55"/>
      <c r="AM76" s="57"/>
      <c r="AN76" s="55"/>
      <c r="AO76" s="57"/>
      <c r="AP76" s="55"/>
      <c r="AQ76" s="57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7"/>
      <c r="BY76" s="57"/>
    </row>
    <row r="77" spans="3:77" s="42" customFormat="1">
      <c r="C77" s="159">
        <v>71</v>
      </c>
      <c r="D77" s="52">
        <v>0</v>
      </c>
      <c r="E77" s="66">
        <v>3</v>
      </c>
      <c r="F77" s="52">
        <v>1</v>
      </c>
      <c r="G77" s="66">
        <v>1</v>
      </c>
      <c r="H77" s="52">
        <v>0</v>
      </c>
      <c r="I77" s="52">
        <v>0</v>
      </c>
      <c r="J77" s="52">
        <v>0</v>
      </c>
      <c r="K77" s="52">
        <v>3</v>
      </c>
      <c r="L77" s="52">
        <v>3</v>
      </c>
      <c r="M77" s="52">
        <v>1</v>
      </c>
      <c r="N77" s="52">
        <v>2</v>
      </c>
      <c r="O77" s="52">
        <v>2</v>
      </c>
      <c r="P77" s="52">
        <v>0</v>
      </c>
      <c r="Q77" s="52">
        <v>3</v>
      </c>
      <c r="R77" s="66">
        <v>2</v>
      </c>
      <c r="S77" s="66">
        <v>3</v>
      </c>
      <c r="T77" s="52">
        <v>3</v>
      </c>
      <c r="U77" s="52">
        <v>3</v>
      </c>
      <c r="V77" s="52">
        <v>3</v>
      </c>
      <c r="W77" s="52">
        <v>3</v>
      </c>
      <c r="X77" s="66">
        <v>0</v>
      </c>
      <c r="Y77" s="57"/>
      <c r="Z77" s="55"/>
      <c r="AA77" s="57"/>
      <c r="AB77" s="55"/>
      <c r="AC77" s="57"/>
      <c r="AD77" s="55"/>
      <c r="AE77" s="57"/>
      <c r="AF77" s="55"/>
      <c r="AG77" s="57"/>
      <c r="AH77" s="55"/>
      <c r="AI77" s="57"/>
      <c r="AJ77" s="55"/>
      <c r="AK77" s="57"/>
      <c r="AL77" s="55"/>
      <c r="AM77" s="57"/>
      <c r="AN77" s="55"/>
      <c r="AO77" s="57"/>
      <c r="AP77" s="55"/>
      <c r="AQ77" s="57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7"/>
      <c r="BY77" s="57"/>
    </row>
    <row r="78" spans="3:77" s="42" customFormat="1">
      <c r="C78" s="159">
        <v>72</v>
      </c>
      <c r="D78" s="52">
        <v>2</v>
      </c>
      <c r="E78" s="66">
        <v>3</v>
      </c>
      <c r="F78" s="52">
        <v>1</v>
      </c>
      <c r="G78" s="66">
        <v>1</v>
      </c>
      <c r="H78" s="52">
        <v>3</v>
      </c>
      <c r="I78" s="52">
        <v>0</v>
      </c>
      <c r="J78" s="52">
        <v>0</v>
      </c>
      <c r="K78" s="52">
        <v>3</v>
      </c>
      <c r="L78" s="52">
        <v>3</v>
      </c>
      <c r="M78" s="52">
        <v>1</v>
      </c>
      <c r="N78" s="52">
        <v>2</v>
      </c>
      <c r="O78" s="52">
        <v>2</v>
      </c>
      <c r="P78" s="52">
        <v>0</v>
      </c>
      <c r="Q78" s="52">
        <v>3</v>
      </c>
      <c r="R78" s="66">
        <v>3</v>
      </c>
      <c r="S78" s="66">
        <v>3</v>
      </c>
      <c r="T78" s="52">
        <v>3</v>
      </c>
      <c r="U78" s="52">
        <v>3</v>
      </c>
      <c r="V78" s="52">
        <v>3</v>
      </c>
      <c r="W78" s="52">
        <v>3</v>
      </c>
      <c r="X78" s="66">
        <v>0</v>
      </c>
      <c r="Y78" s="57"/>
      <c r="Z78" s="55"/>
      <c r="AA78" s="57"/>
      <c r="AB78" s="55"/>
      <c r="AC78" s="57"/>
      <c r="AD78" s="55"/>
      <c r="AE78" s="57"/>
      <c r="AF78" s="55"/>
      <c r="AG78" s="57"/>
      <c r="AH78" s="55"/>
      <c r="AI78" s="57"/>
      <c r="AJ78" s="55"/>
      <c r="AK78" s="57"/>
      <c r="AL78" s="55"/>
      <c r="AM78" s="57"/>
      <c r="AN78" s="55"/>
      <c r="AO78" s="57"/>
      <c r="AP78" s="55"/>
      <c r="AQ78" s="57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7"/>
      <c r="BY78" s="57"/>
    </row>
    <row r="79" spans="3:77" s="42" customFormat="1">
      <c r="C79" s="159">
        <v>73</v>
      </c>
      <c r="D79" s="52">
        <v>3</v>
      </c>
      <c r="E79" s="66">
        <v>0</v>
      </c>
      <c r="F79" s="52">
        <v>0</v>
      </c>
      <c r="G79" s="66">
        <v>0</v>
      </c>
      <c r="H79" s="52">
        <v>1</v>
      </c>
      <c r="I79" s="52">
        <v>0</v>
      </c>
      <c r="J79" s="52">
        <v>0</v>
      </c>
      <c r="K79" s="52">
        <v>0</v>
      </c>
      <c r="L79" s="52">
        <v>2</v>
      </c>
      <c r="M79" s="52">
        <v>1</v>
      </c>
      <c r="N79" s="52">
        <v>1</v>
      </c>
      <c r="O79" s="52">
        <v>2</v>
      </c>
      <c r="P79" s="52">
        <v>2</v>
      </c>
      <c r="Q79" s="52">
        <v>0</v>
      </c>
      <c r="R79" s="66">
        <v>2</v>
      </c>
      <c r="S79" s="66">
        <v>3</v>
      </c>
      <c r="T79" s="52">
        <v>3</v>
      </c>
      <c r="U79" s="52">
        <v>3</v>
      </c>
      <c r="V79" s="52">
        <v>3</v>
      </c>
      <c r="W79" s="52">
        <v>3</v>
      </c>
      <c r="X79" s="66">
        <v>0</v>
      </c>
      <c r="Y79" s="57"/>
      <c r="Z79" s="55"/>
      <c r="AA79" s="57"/>
      <c r="AB79" s="55"/>
      <c r="AC79" s="57"/>
      <c r="AD79" s="55"/>
      <c r="AE79" s="57"/>
      <c r="AF79" s="55"/>
      <c r="AG79" s="57"/>
      <c r="AH79" s="55"/>
      <c r="AI79" s="57"/>
      <c r="AJ79" s="55"/>
      <c r="AK79" s="57"/>
      <c r="AL79" s="55"/>
      <c r="AM79" s="57"/>
      <c r="AN79" s="55"/>
      <c r="AO79" s="57"/>
      <c r="AP79" s="55"/>
      <c r="AQ79" s="57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7"/>
      <c r="BY79" s="57"/>
    </row>
    <row r="80" spans="3:77" s="42" customFormat="1">
      <c r="C80" s="159">
        <v>74</v>
      </c>
      <c r="D80" s="52">
        <v>0</v>
      </c>
      <c r="E80" s="66">
        <v>3</v>
      </c>
      <c r="F80" s="52">
        <v>0</v>
      </c>
      <c r="G80" s="66">
        <v>1</v>
      </c>
      <c r="H80" s="52">
        <v>3</v>
      </c>
      <c r="I80" s="52">
        <v>3</v>
      </c>
      <c r="J80" s="52">
        <v>3</v>
      </c>
      <c r="K80" s="52">
        <v>2</v>
      </c>
      <c r="L80" s="52">
        <v>3</v>
      </c>
      <c r="M80" s="52">
        <v>2</v>
      </c>
      <c r="N80" s="52">
        <v>3</v>
      </c>
      <c r="O80" s="52">
        <v>1</v>
      </c>
      <c r="P80" s="52">
        <v>2</v>
      </c>
      <c r="Q80" s="52">
        <v>0</v>
      </c>
      <c r="R80" s="66">
        <v>3</v>
      </c>
      <c r="S80" s="66">
        <v>3</v>
      </c>
      <c r="T80" s="52">
        <v>3</v>
      </c>
      <c r="U80" s="52">
        <v>3</v>
      </c>
      <c r="V80" s="52">
        <v>3</v>
      </c>
      <c r="W80" s="52">
        <v>3</v>
      </c>
      <c r="X80" s="66">
        <v>0</v>
      </c>
      <c r="Y80" s="57"/>
      <c r="Z80" s="55"/>
      <c r="AA80" s="57"/>
      <c r="AB80" s="55"/>
      <c r="AC80" s="57"/>
      <c r="AD80" s="55"/>
      <c r="AE80" s="57"/>
      <c r="AF80" s="55"/>
      <c r="AG80" s="57"/>
      <c r="AH80" s="55"/>
      <c r="AI80" s="57"/>
      <c r="AJ80" s="55"/>
      <c r="AK80" s="57"/>
      <c r="AL80" s="55"/>
      <c r="AM80" s="57"/>
      <c r="AN80" s="55"/>
      <c r="AO80" s="57"/>
      <c r="AP80" s="55"/>
      <c r="AQ80" s="57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7"/>
      <c r="BY80" s="57"/>
    </row>
    <row r="81" spans="3:77" s="42" customFormat="1">
      <c r="C81" s="159">
        <v>75</v>
      </c>
      <c r="D81" s="52">
        <v>4</v>
      </c>
      <c r="E81" s="66">
        <v>3</v>
      </c>
      <c r="F81" s="52">
        <v>1</v>
      </c>
      <c r="G81" s="66">
        <v>1</v>
      </c>
      <c r="H81" s="52">
        <v>3</v>
      </c>
      <c r="I81" s="52">
        <v>3</v>
      </c>
      <c r="J81" s="52">
        <v>3</v>
      </c>
      <c r="K81" s="52">
        <v>3</v>
      </c>
      <c r="L81" s="52">
        <v>3</v>
      </c>
      <c r="M81" s="52">
        <v>3</v>
      </c>
      <c r="N81" s="52">
        <v>2</v>
      </c>
      <c r="O81" s="52">
        <v>2</v>
      </c>
      <c r="P81" s="52">
        <v>2</v>
      </c>
      <c r="Q81" s="52">
        <v>3</v>
      </c>
      <c r="R81" s="66">
        <v>3</v>
      </c>
      <c r="S81" s="66">
        <v>3</v>
      </c>
      <c r="T81" s="52">
        <v>3</v>
      </c>
      <c r="U81" s="52">
        <v>3</v>
      </c>
      <c r="V81" s="52">
        <v>3</v>
      </c>
      <c r="W81" s="52">
        <v>3</v>
      </c>
      <c r="X81" s="66">
        <v>0</v>
      </c>
      <c r="Y81" s="57"/>
      <c r="Z81" s="55"/>
      <c r="AA81" s="57"/>
      <c r="AB81" s="55"/>
      <c r="AC81" s="57"/>
      <c r="AD81" s="55"/>
      <c r="AE81" s="57"/>
      <c r="AF81" s="55"/>
      <c r="AG81" s="57"/>
      <c r="AH81" s="55"/>
      <c r="AI81" s="57"/>
      <c r="AJ81" s="55"/>
      <c r="AK81" s="57"/>
      <c r="AL81" s="55"/>
      <c r="AM81" s="57"/>
      <c r="AN81" s="55"/>
      <c r="AO81" s="57"/>
      <c r="AP81" s="55"/>
      <c r="AQ81" s="57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7"/>
      <c r="BY81" s="57"/>
    </row>
    <row r="82" spans="3:77" s="42" customFormat="1">
      <c r="C82" s="159">
        <v>76</v>
      </c>
      <c r="D82" s="52">
        <v>0</v>
      </c>
      <c r="E82" s="66">
        <v>0</v>
      </c>
      <c r="F82" s="52">
        <v>1</v>
      </c>
      <c r="G82" s="66">
        <v>1</v>
      </c>
      <c r="H82" s="52">
        <v>0</v>
      </c>
      <c r="I82" s="52">
        <v>1</v>
      </c>
      <c r="J82" s="52">
        <v>0</v>
      </c>
      <c r="K82" s="52">
        <v>3</v>
      </c>
      <c r="L82" s="52">
        <v>3</v>
      </c>
      <c r="M82" s="52">
        <v>1</v>
      </c>
      <c r="N82" s="52">
        <v>2</v>
      </c>
      <c r="O82" s="52">
        <v>2</v>
      </c>
      <c r="P82" s="52">
        <v>2</v>
      </c>
      <c r="Q82" s="52">
        <v>3</v>
      </c>
      <c r="R82" s="66">
        <v>3</v>
      </c>
      <c r="S82" s="66">
        <v>3</v>
      </c>
      <c r="T82" s="52">
        <v>3</v>
      </c>
      <c r="U82" s="52">
        <v>3</v>
      </c>
      <c r="V82" s="52">
        <v>3</v>
      </c>
      <c r="W82" s="52">
        <v>3</v>
      </c>
      <c r="X82" s="66">
        <v>0</v>
      </c>
      <c r="Y82" s="57"/>
      <c r="Z82" s="55"/>
      <c r="AA82" s="57"/>
      <c r="AB82" s="55"/>
      <c r="AC82" s="57"/>
      <c r="AD82" s="55"/>
      <c r="AE82" s="57"/>
      <c r="AF82" s="55"/>
      <c r="AG82" s="57"/>
      <c r="AH82" s="55"/>
      <c r="AI82" s="57"/>
      <c r="AJ82" s="55"/>
      <c r="AK82" s="57"/>
      <c r="AL82" s="55"/>
      <c r="AM82" s="57"/>
      <c r="AN82" s="55"/>
      <c r="AO82" s="57"/>
      <c r="AP82" s="55"/>
      <c r="AQ82" s="57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7"/>
      <c r="BY82" s="57"/>
    </row>
    <row r="83" spans="3:77" s="42" customFormat="1">
      <c r="C83" s="159">
        <v>77</v>
      </c>
      <c r="D83" s="52">
        <v>4</v>
      </c>
      <c r="E83" s="66">
        <v>0</v>
      </c>
      <c r="F83" s="52">
        <v>0</v>
      </c>
      <c r="G83" s="66">
        <v>1</v>
      </c>
      <c r="H83" s="52">
        <v>1</v>
      </c>
      <c r="I83" s="52">
        <v>0</v>
      </c>
      <c r="J83" s="52">
        <v>0</v>
      </c>
      <c r="K83" s="52">
        <v>0</v>
      </c>
      <c r="L83" s="52">
        <v>2</v>
      </c>
      <c r="M83" s="52">
        <v>3</v>
      </c>
      <c r="N83" s="52">
        <v>1</v>
      </c>
      <c r="O83" s="52">
        <v>2</v>
      </c>
      <c r="P83" s="52">
        <v>2</v>
      </c>
      <c r="Q83" s="52">
        <v>0</v>
      </c>
      <c r="R83" s="66">
        <v>3</v>
      </c>
      <c r="S83" s="66">
        <v>3</v>
      </c>
      <c r="T83" s="52">
        <v>3</v>
      </c>
      <c r="U83" s="52">
        <v>3</v>
      </c>
      <c r="V83" s="52">
        <v>3</v>
      </c>
      <c r="W83" s="52">
        <v>3</v>
      </c>
      <c r="X83" s="66">
        <v>0</v>
      </c>
      <c r="Y83" s="57"/>
      <c r="Z83" s="55"/>
      <c r="AA83" s="57"/>
      <c r="AB83" s="55"/>
      <c r="AC83" s="57"/>
      <c r="AD83" s="55"/>
      <c r="AE83" s="57"/>
      <c r="AF83" s="55"/>
      <c r="AG83" s="57"/>
      <c r="AH83" s="55"/>
      <c r="AI83" s="57"/>
      <c r="AJ83" s="55"/>
      <c r="AK83" s="57"/>
      <c r="AL83" s="55"/>
      <c r="AM83" s="57"/>
      <c r="AN83" s="55"/>
      <c r="AO83" s="57"/>
      <c r="AP83" s="55"/>
      <c r="AQ83" s="57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7"/>
      <c r="BY83" s="57"/>
    </row>
    <row r="84" spans="3:77" s="42" customFormat="1">
      <c r="C84" s="159">
        <v>78</v>
      </c>
      <c r="D84" s="52">
        <v>0</v>
      </c>
      <c r="E84" s="66">
        <v>0</v>
      </c>
      <c r="F84" s="52">
        <v>1</v>
      </c>
      <c r="G84" s="66">
        <v>1</v>
      </c>
      <c r="H84" s="52">
        <v>0</v>
      </c>
      <c r="I84" s="52">
        <v>3</v>
      </c>
      <c r="J84" s="52">
        <v>2</v>
      </c>
      <c r="K84" s="52">
        <v>2</v>
      </c>
      <c r="L84" s="52">
        <v>3</v>
      </c>
      <c r="M84" s="52">
        <v>1</v>
      </c>
      <c r="N84" s="52">
        <v>2</v>
      </c>
      <c r="O84" s="52">
        <v>2</v>
      </c>
      <c r="P84" s="52">
        <v>2</v>
      </c>
      <c r="Q84" s="52">
        <v>3</v>
      </c>
      <c r="R84" s="66">
        <v>3</v>
      </c>
      <c r="S84" s="66">
        <v>3</v>
      </c>
      <c r="T84" s="52">
        <v>3</v>
      </c>
      <c r="U84" s="52">
        <v>3</v>
      </c>
      <c r="V84" s="52">
        <v>3</v>
      </c>
      <c r="W84" s="52">
        <v>3</v>
      </c>
      <c r="X84" s="66">
        <v>0</v>
      </c>
      <c r="Y84" s="57"/>
      <c r="Z84" s="55"/>
      <c r="AA84" s="57"/>
      <c r="AB84" s="55"/>
      <c r="AC84" s="57"/>
      <c r="AD84" s="55"/>
      <c r="AE84" s="57"/>
      <c r="AF84" s="55"/>
      <c r="AG84" s="57"/>
      <c r="AH84" s="55"/>
      <c r="AI84" s="57"/>
      <c r="AJ84" s="55"/>
      <c r="AK84" s="57"/>
      <c r="AL84" s="55"/>
      <c r="AM84" s="57"/>
      <c r="AN84" s="55"/>
      <c r="AO84" s="57"/>
      <c r="AP84" s="55"/>
      <c r="AQ84" s="57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7"/>
      <c r="BY84" s="57"/>
    </row>
    <row r="85" spans="3:77" s="42" customFormat="1">
      <c r="C85" s="159">
        <v>79</v>
      </c>
      <c r="D85" s="52">
        <v>0</v>
      </c>
      <c r="E85" s="66">
        <v>2</v>
      </c>
      <c r="F85" s="52">
        <v>1</v>
      </c>
      <c r="G85" s="66">
        <v>1</v>
      </c>
      <c r="H85" s="52">
        <v>0</v>
      </c>
      <c r="I85" s="52">
        <v>3</v>
      </c>
      <c r="J85" s="52">
        <v>3</v>
      </c>
      <c r="K85" s="52">
        <v>3</v>
      </c>
      <c r="L85" s="52">
        <v>3</v>
      </c>
      <c r="M85" s="52">
        <v>3</v>
      </c>
      <c r="N85" s="52">
        <v>2</v>
      </c>
      <c r="O85" s="52">
        <v>2</v>
      </c>
      <c r="P85" s="52">
        <v>2</v>
      </c>
      <c r="Q85" s="52">
        <v>3</v>
      </c>
      <c r="R85" s="66">
        <v>3</v>
      </c>
      <c r="S85" s="66">
        <v>3</v>
      </c>
      <c r="T85" s="52">
        <v>3</v>
      </c>
      <c r="U85" s="52">
        <v>3</v>
      </c>
      <c r="V85" s="52">
        <v>3</v>
      </c>
      <c r="W85" s="52">
        <v>3</v>
      </c>
      <c r="X85" s="66">
        <v>0</v>
      </c>
      <c r="Y85" s="57"/>
      <c r="Z85" s="55"/>
      <c r="AA85" s="57"/>
      <c r="AB85" s="55"/>
      <c r="AC85" s="57"/>
      <c r="AD85" s="55"/>
      <c r="AE85" s="57"/>
      <c r="AF85" s="55"/>
      <c r="AG85" s="57"/>
      <c r="AH85" s="55"/>
      <c r="AI85" s="57"/>
      <c r="AJ85" s="55"/>
      <c r="AK85" s="57"/>
      <c r="AL85" s="55"/>
      <c r="AM85" s="57"/>
      <c r="AN85" s="55"/>
      <c r="AO85" s="57"/>
      <c r="AP85" s="55"/>
      <c r="AQ85" s="57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7"/>
      <c r="BY85" s="57"/>
    </row>
    <row r="86" spans="3:77" s="42" customFormat="1">
      <c r="C86" s="159">
        <v>80</v>
      </c>
      <c r="D86" s="52">
        <v>0</v>
      </c>
      <c r="E86" s="66">
        <v>3</v>
      </c>
      <c r="F86" s="52">
        <v>1</v>
      </c>
      <c r="G86" s="66">
        <v>1</v>
      </c>
      <c r="H86" s="52">
        <v>0</v>
      </c>
      <c r="I86" s="52">
        <v>0</v>
      </c>
      <c r="J86" s="52">
        <v>0</v>
      </c>
      <c r="K86" s="52">
        <v>2</v>
      </c>
      <c r="L86" s="52">
        <v>3</v>
      </c>
      <c r="M86" s="52">
        <v>1</v>
      </c>
      <c r="N86" s="52">
        <v>2</v>
      </c>
      <c r="O86" s="52">
        <v>2</v>
      </c>
      <c r="P86" s="52">
        <v>2</v>
      </c>
      <c r="Q86" s="52">
        <v>2</v>
      </c>
      <c r="R86" s="66">
        <v>3</v>
      </c>
      <c r="S86" s="66">
        <v>3</v>
      </c>
      <c r="T86" s="52">
        <v>3</v>
      </c>
      <c r="U86" s="52">
        <v>3</v>
      </c>
      <c r="V86" s="52">
        <v>3</v>
      </c>
      <c r="W86" s="52">
        <v>3</v>
      </c>
      <c r="X86" s="66">
        <v>0</v>
      </c>
      <c r="Y86" s="57"/>
      <c r="Z86" s="55"/>
      <c r="AA86" s="57"/>
      <c r="AB86" s="55"/>
      <c r="AC86" s="57"/>
      <c r="AD86" s="55"/>
      <c r="AE86" s="57"/>
      <c r="AF86" s="55"/>
      <c r="AG86" s="57"/>
      <c r="AH86" s="55"/>
      <c r="AI86" s="57"/>
      <c r="AJ86" s="55"/>
      <c r="AK86" s="57"/>
      <c r="AL86" s="55"/>
      <c r="AM86" s="57"/>
      <c r="AN86" s="55"/>
      <c r="AO86" s="57"/>
      <c r="AP86" s="55"/>
      <c r="AQ86" s="57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7"/>
      <c r="BY86" s="57"/>
    </row>
    <row r="87" spans="3:77" s="42" customFormat="1">
      <c r="C87" s="159">
        <v>81</v>
      </c>
      <c r="D87" s="52">
        <v>3</v>
      </c>
      <c r="E87" s="66">
        <v>0</v>
      </c>
      <c r="F87" s="52">
        <v>1</v>
      </c>
      <c r="G87" s="66">
        <v>1</v>
      </c>
      <c r="H87" s="52">
        <v>0</v>
      </c>
      <c r="I87" s="52">
        <v>0</v>
      </c>
      <c r="J87" s="52">
        <v>0</v>
      </c>
      <c r="K87" s="52">
        <v>0</v>
      </c>
      <c r="L87" s="52">
        <v>3</v>
      </c>
      <c r="M87" s="52">
        <v>1</v>
      </c>
      <c r="N87" s="52">
        <v>2</v>
      </c>
      <c r="O87" s="52">
        <v>2</v>
      </c>
      <c r="P87" s="52">
        <v>0</v>
      </c>
      <c r="Q87" s="52">
        <v>3</v>
      </c>
      <c r="R87" s="66">
        <v>3</v>
      </c>
      <c r="S87" s="66">
        <v>3</v>
      </c>
      <c r="T87" s="52">
        <v>3</v>
      </c>
      <c r="U87" s="52">
        <v>3</v>
      </c>
      <c r="V87" s="52">
        <v>0</v>
      </c>
      <c r="W87" s="52">
        <v>3</v>
      </c>
      <c r="X87" s="66">
        <v>0</v>
      </c>
      <c r="Y87" s="57"/>
      <c r="Z87" s="55"/>
      <c r="AA87" s="57"/>
      <c r="AB87" s="55"/>
      <c r="AC87" s="57"/>
      <c r="AD87" s="55"/>
      <c r="AE87" s="57"/>
      <c r="AF87" s="55"/>
      <c r="AG87" s="57"/>
      <c r="AH87" s="55"/>
      <c r="AI87" s="57"/>
      <c r="AJ87" s="55"/>
      <c r="AK87" s="57"/>
      <c r="AL87" s="55"/>
      <c r="AM87" s="57"/>
      <c r="AN87" s="55"/>
      <c r="AO87" s="57"/>
      <c r="AP87" s="55"/>
      <c r="AQ87" s="57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7"/>
      <c r="BY87" s="57"/>
    </row>
    <row r="88" spans="3:77" s="42" customFormat="1">
      <c r="C88" s="159">
        <v>82</v>
      </c>
      <c r="D88" s="52">
        <v>0</v>
      </c>
      <c r="E88" s="66">
        <v>3</v>
      </c>
      <c r="F88" s="52">
        <v>1</v>
      </c>
      <c r="G88" s="66">
        <v>1</v>
      </c>
      <c r="H88" s="52">
        <v>0</v>
      </c>
      <c r="I88" s="52">
        <v>3</v>
      </c>
      <c r="J88" s="52">
        <v>3</v>
      </c>
      <c r="K88" s="52">
        <v>2</v>
      </c>
      <c r="L88" s="52">
        <v>3</v>
      </c>
      <c r="M88" s="52">
        <v>1</v>
      </c>
      <c r="N88" s="52">
        <v>2</v>
      </c>
      <c r="O88" s="52">
        <v>2</v>
      </c>
      <c r="P88" s="52">
        <v>2</v>
      </c>
      <c r="Q88" s="52">
        <v>3</v>
      </c>
      <c r="R88" s="66">
        <v>3</v>
      </c>
      <c r="S88" s="66">
        <v>3</v>
      </c>
      <c r="T88" s="52">
        <v>3</v>
      </c>
      <c r="U88" s="52">
        <v>3</v>
      </c>
      <c r="V88" s="52">
        <v>3</v>
      </c>
      <c r="W88" s="52">
        <v>3</v>
      </c>
      <c r="X88" s="66">
        <v>0</v>
      </c>
      <c r="Y88" s="57"/>
      <c r="Z88" s="55"/>
      <c r="AA88" s="57"/>
      <c r="AB88" s="55"/>
      <c r="AC88" s="57"/>
      <c r="AD88" s="55"/>
      <c r="AE88" s="57"/>
      <c r="AF88" s="55"/>
      <c r="AG88" s="57"/>
      <c r="AH88" s="55"/>
      <c r="AI88" s="57"/>
      <c r="AJ88" s="55"/>
      <c r="AK88" s="57"/>
      <c r="AL88" s="55"/>
      <c r="AM88" s="57"/>
      <c r="AN88" s="55"/>
      <c r="AO88" s="57"/>
      <c r="AP88" s="55"/>
      <c r="AQ88" s="57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7"/>
      <c r="BY88" s="57"/>
    </row>
    <row r="89" spans="3:77" s="42" customFormat="1">
      <c r="C89" s="159">
        <v>83</v>
      </c>
      <c r="D89" s="52">
        <v>0</v>
      </c>
      <c r="E89" s="66">
        <v>3</v>
      </c>
      <c r="F89" s="52">
        <v>1</v>
      </c>
      <c r="G89" s="66">
        <v>1</v>
      </c>
      <c r="H89" s="52">
        <v>3</v>
      </c>
      <c r="I89" s="52">
        <v>0</v>
      </c>
      <c r="J89" s="52">
        <v>3</v>
      </c>
      <c r="K89" s="52">
        <v>3</v>
      </c>
      <c r="L89" s="52">
        <v>3</v>
      </c>
      <c r="M89" s="52">
        <v>1</v>
      </c>
      <c r="N89" s="52">
        <v>2</v>
      </c>
      <c r="O89" s="52">
        <v>2</v>
      </c>
      <c r="P89" s="52">
        <v>0</v>
      </c>
      <c r="Q89" s="52">
        <v>3</v>
      </c>
      <c r="R89" s="66">
        <v>3</v>
      </c>
      <c r="S89" s="66">
        <v>3</v>
      </c>
      <c r="T89" s="52">
        <v>1</v>
      </c>
      <c r="U89" s="52">
        <v>3</v>
      </c>
      <c r="V89" s="52">
        <v>3</v>
      </c>
      <c r="W89" s="52">
        <v>3</v>
      </c>
      <c r="X89" s="66">
        <v>0</v>
      </c>
      <c r="Y89" s="57"/>
      <c r="Z89" s="55"/>
      <c r="AA89" s="57"/>
      <c r="AB89" s="55"/>
      <c r="AC89" s="57"/>
      <c r="AD89" s="55"/>
      <c r="AE89" s="57"/>
      <c r="AF89" s="55"/>
      <c r="AG89" s="57"/>
      <c r="AH89" s="55"/>
      <c r="AI89" s="57"/>
      <c r="AJ89" s="55"/>
      <c r="AK89" s="57"/>
      <c r="AL89" s="55"/>
      <c r="AM89" s="57"/>
      <c r="AN89" s="55"/>
      <c r="AO89" s="57"/>
      <c r="AP89" s="55"/>
      <c r="AQ89" s="57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7"/>
      <c r="BY89" s="57"/>
    </row>
    <row r="90" spans="3:77" s="42" customFormat="1">
      <c r="C90" s="159">
        <v>84</v>
      </c>
      <c r="D90" s="52">
        <v>1</v>
      </c>
      <c r="E90" s="66">
        <v>3</v>
      </c>
      <c r="F90" s="52">
        <v>1</v>
      </c>
      <c r="G90" s="66">
        <v>1</v>
      </c>
      <c r="H90" s="52">
        <v>0</v>
      </c>
      <c r="I90" s="52">
        <v>1</v>
      </c>
      <c r="J90" s="52">
        <v>0</v>
      </c>
      <c r="K90" s="52">
        <v>3</v>
      </c>
      <c r="L90" s="52">
        <v>3</v>
      </c>
      <c r="M90" s="52">
        <v>1</v>
      </c>
      <c r="N90" s="52">
        <v>2</v>
      </c>
      <c r="O90" s="52">
        <v>2</v>
      </c>
      <c r="P90" s="52">
        <v>0</v>
      </c>
      <c r="Q90" s="52">
        <v>3</v>
      </c>
      <c r="R90" s="66">
        <v>3</v>
      </c>
      <c r="S90" s="66">
        <v>3</v>
      </c>
      <c r="T90" s="52">
        <v>3</v>
      </c>
      <c r="U90" s="52">
        <v>3</v>
      </c>
      <c r="V90" s="52">
        <v>3</v>
      </c>
      <c r="W90" s="52">
        <v>3</v>
      </c>
      <c r="X90" s="66">
        <v>0</v>
      </c>
      <c r="Y90" s="57"/>
      <c r="Z90" s="55"/>
      <c r="AA90" s="57"/>
      <c r="AB90" s="55"/>
      <c r="AC90" s="57"/>
      <c r="AD90" s="55"/>
      <c r="AE90" s="57"/>
      <c r="AF90" s="55"/>
      <c r="AG90" s="57"/>
      <c r="AH90" s="55"/>
      <c r="AI90" s="57"/>
      <c r="AJ90" s="55"/>
      <c r="AK90" s="57"/>
      <c r="AL90" s="55"/>
      <c r="AM90" s="57"/>
      <c r="AN90" s="55"/>
      <c r="AO90" s="57"/>
      <c r="AP90" s="55"/>
      <c r="AQ90" s="57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7"/>
      <c r="BY90" s="57"/>
    </row>
    <row r="91" spans="3:77" s="42" customFormat="1">
      <c r="C91" s="159">
        <v>85</v>
      </c>
      <c r="D91" s="52">
        <v>0</v>
      </c>
      <c r="E91" s="66">
        <v>3</v>
      </c>
      <c r="F91" s="52">
        <v>1</v>
      </c>
      <c r="G91" s="66">
        <v>1</v>
      </c>
      <c r="H91" s="52">
        <v>0</v>
      </c>
      <c r="I91" s="52">
        <v>3</v>
      </c>
      <c r="J91" s="52">
        <v>3</v>
      </c>
      <c r="K91" s="52">
        <v>2</v>
      </c>
      <c r="L91" s="52">
        <v>3</v>
      </c>
      <c r="M91" s="52">
        <v>1</v>
      </c>
      <c r="N91" s="52">
        <v>2</v>
      </c>
      <c r="O91" s="52">
        <v>2</v>
      </c>
      <c r="P91" s="52">
        <v>2</v>
      </c>
      <c r="Q91" s="52">
        <v>3</v>
      </c>
      <c r="R91" s="66">
        <v>3</v>
      </c>
      <c r="S91" s="66">
        <v>3</v>
      </c>
      <c r="T91" s="52">
        <v>3</v>
      </c>
      <c r="U91" s="52">
        <v>3</v>
      </c>
      <c r="V91" s="52">
        <v>3</v>
      </c>
      <c r="W91" s="52">
        <v>3</v>
      </c>
      <c r="X91" s="66">
        <v>0</v>
      </c>
      <c r="Y91" s="57"/>
      <c r="Z91" s="55"/>
      <c r="AA91" s="57"/>
      <c r="AB91" s="55"/>
      <c r="AC91" s="57"/>
      <c r="AD91" s="55"/>
      <c r="AE91" s="57"/>
      <c r="AF91" s="55"/>
      <c r="AG91" s="57"/>
      <c r="AH91" s="55"/>
      <c r="AI91" s="57"/>
      <c r="AJ91" s="55"/>
      <c r="AK91" s="57"/>
      <c r="AL91" s="55"/>
      <c r="AM91" s="57"/>
      <c r="AN91" s="55"/>
      <c r="AO91" s="57"/>
      <c r="AP91" s="55"/>
      <c r="AQ91" s="57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7"/>
      <c r="BY91" s="57"/>
    </row>
    <row r="92" spans="3:77" s="42" customFormat="1">
      <c r="C92" s="159">
        <v>86</v>
      </c>
      <c r="D92" s="52">
        <v>3</v>
      </c>
      <c r="E92" s="66">
        <v>3</v>
      </c>
      <c r="F92" s="52">
        <v>1</v>
      </c>
      <c r="G92" s="66">
        <v>1</v>
      </c>
      <c r="H92" s="52">
        <v>0</v>
      </c>
      <c r="I92" s="52">
        <v>0</v>
      </c>
      <c r="J92" s="52">
        <v>0</v>
      </c>
      <c r="K92" s="52">
        <v>3</v>
      </c>
      <c r="L92" s="52">
        <v>3</v>
      </c>
      <c r="M92" s="52">
        <v>1</v>
      </c>
      <c r="N92" s="52">
        <v>2</v>
      </c>
      <c r="O92" s="52">
        <v>2</v>
      </c>
      <c r="P92" s="52">
        <v>0</v>
      </c>
      <c r="Q92" s="52">
        <v>3</v>
      </c>
      <c r="R92" s="66">
        <v>3</v>
      </c>
      <c r="S92" s="66">
        <v>3</v>
      </c>
      <c r="T92" s="52">
        <v>3</v>
      </c>
      <c r="U92" s="52">
        <v>3</v>
      </c>
      <c r="V92" s="52">
        <v>3</v>
      </c>
      <c r="W92" s="52">
        <v>3</v>
      </c>
      <c r="X92" s="66">
        <v>0</v>
      </c>
      <c r="Y92" s="57"/>
      <c r="Z92" s="55"/>
      <c r="AA92" s="57"/>
      <c r="AB92" s="55"/>
      <c r="AC92" s="57"/>
      <c r="AD92" s="55"/>
      <c r="AE92" s="57"/>
      <c r="AF92" s="55"/>
      <c r="AG92" s="57"/>
      <c r="AH92" s="55"/>
      <c r="AI92" s="57"/>
      <c r="AJ92" s="55"/>
      <c r="AK92" s="57"/>
      <c r="AL92" s="55"/>
      <c r="AM92" s="57"/>
      <c r="AN92" s="55"/>
      <c r="AO92" s="57"/>
      <c r="AP92" s="55"/>
      <c r="AQ92" s="57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7"/>
      <c r="BY92" s="57"/>
    </row>
    <row r="93" spans="3:77" s="42" customFormat="1">
      <c r="C93" s="159">
        <v>87</v>
      </c>
      <c r="D93" s="52">
        <v>0</v>
      </c>
      <c r="E93" s="66">
        <v>3</v>
      </c>
      <c r="F93" s="52">
        <v>1</v>
      </c>
      <c r="G93" s="66">
        <v>1</v>
      </c>
      <c r="H93" s="52">
        <v>0</v>
      </c>
      <c r="I93" s="52">
        <v>0</v>
      </c>
      <c r="J93" s="52">
        <v>0</v>
      </c>
      <c r="K93" s="52">
        <v>2</v>
      </c>
      <c r="L93" s="52">
        <v>3</v>
      </c>
      <c r="M93" s="52">
        <v>1</v>
      </c>
      <c r="N93" s="52">
        <v>2</v>
      </c>
      <c r="O93" s="52">
        <v>2</v>
      </c>
      <c r="P93" s="52">
        <v>0</v>
      </c>
      <c r="Q93" s="52">
        <v>3</v>
      </c>
      <c r="R93" s="66">
        <v>3</v>
      </c>
      <c r="S93" s="66">
        <v>3</v>
      </c>
      <c r="T93" s="52">
        <v>3</v>
      </c>
      <c r="U93" s="52">
        <v>3</v>
      </c>
      <c r="V93" s="52">
        <v>3</v>
      </c>
      <c r="W93" s="52">
        <v>3</v>
      </c>
      <c r="X93" s="66">
        <v>0</v>
      </c>
      <c r="Y93" s="57"/>
      <c r="Z93" s="55"/>
      <c r="AA93" s="57"/>
      <c r="AB93" s="55"/>
      <c r="AC93" s="57"/>
      <c r="AD93" s="55"/>
      <c r="AE93" s="57"/>
      <c r="AF93" s="55"/>
      <c r="AG93" s="57"/>
      <c r="AH93" s="55"/>
      <c r="AI93" s="57"/>
      <c r="AJ93" s="55"/>
      <c r="AK93" s="57"/>
      <c r="AL93" s="55"/>
      <c r="AM93" s="57"/>
      <c r="AN93" s="55"/>
      <c r="AO93" s="57"/>
      <c r="AP93" s="55"/>
      <c r="AQ93" s="57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7"/>
      <c r="BY93" s="57"/>
    </row>
    <row r="94" spans="3:77" s="42" customFormat="1">
      <c r="C94" s="159">
        <v>88</v>
      </c>
      <c r="D94" s="52">
        <v>0</v>
      </c>
      <c r="E94" s="66">
        <v>3</v>
      </c>
      <c r="F94" s="52">
        <v>1</v>
      </c>
      <c r="G94" s="66">
        <v>1</v>
      </c>
      <c r="H94" s="52">
        <v>0</v>
      </c>
      <c r="I94" s="52">
        <v>1</v>
      </c>
      <c r="J94" s="52">
        <v>0</v>
      </c>
      <c r="K94" s="52">
        <v>0</v>
      </c>
      <c r="L94" s="52">
        <v>1</v>
      </c>
      <c r="M94" s="52">
        <v>3</v>
      </c>
      <c r="N94" s="52">
        <v>0</v>
      </c>
      <c r="O94" s="52">
        <v>2</v>
      </c>
      <c r="P94" s="52">
        <v>0</v>
      </c>
      <c r="Q94" s="52">
        <v>3</v>
      </c>
      <c r="R94" s="66">
        <v>3</v>
      </c>
      <c r="S94" s="66">
        <v>3</v>
      </c>
      <c r="T94" s="52">
        <v>3</v>
      </c>
      <c r="U94" s="52">
        <v>0</v>
      </c>
      <c r="V94" s="52">
        <v>3</v>
      </c>
      <c r="W94" s="52">
        <v>3</v>
      </c>
      <c r="X94" s="66">
        <v>0</v>
      </c>
      <c r="Y94" s="57"/>
      <c r="Z94" s="55"/>
      <c r="AA94" s="57"/>
      <c r="AB94" s="55"/>
      <c r="AC94" s="57"/>
      <c r="AD94" s="55"/>
      <c r="AE94" s="57"/>
      <c r="AF94" s="55"/>
      <c r="AG94" s="57"/>
      <c r="AH94" s="55"/>
      <c r="AI94" s="57"/>
      <c r="AJ94" s="55"/>
      <c r="AK94" s="57"/>
      <c r="AL94" s="55"/>
      <c r="AM94" s="57"/>
      <c r="AN94" s="55"/>
      <c r="AO94" s="57"/>
      <c r="AP94" s="55"/>
      <c r="AQ94" s="57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7"/>
      <c r="BY94" s="57"/>
    </row>
    <row r="95" spans="3:77" s="42" customFormat="1">
      <c r="C95" s="159">
        <v>89</v>
      </c>
      <c r="D95" s="52">
        <v>0</v>
      </c>
      <c r="E95" s="66">
        <v>0</v>
      </c>
      <c r="F95" s="52">
        <v>1</v>
      </c>
      <c r="G95" s="66">
        <v>1</v>
      </c>
      <c r="H95" s="52">
        <v>3</v>
      </c>
      <c r="I95" s="52">
        <v>1</v>
      </c>
      <c r="J95" s="52">
        <v>0</v>
      </c>
      <c r="K95" s="52">
        <v>0</v>
      </c>
      <c r="L95" s="52">
        <v>0</v>
      </c>
      <c r="M95" s="52">
        <v>1</v>
      </c>
      <c r="N95" s="52">
        <v>2</v>
      </c>
      <c r="O95" s="52">
        <v>2</v>
      </c>
      <c r="P95" s="52">
        <v>3</v>
      </c>
      <c r="Q95" s="52">
        <v>3</v>
      </c>
      <c r="R95" s="66">
        <v>3</v>
      </c>
      <c r="S95" s="66">
        <v>3</v>
      </c>
      <c r="T95" s="52">
        <v>3</v>
      </c>
      <c r="U95" s="52">
        <v>3</v>
      </c>
      <c r="V95" s="52">
        <v>3</v>
      </c>
      <c r="W95" s="52">
        <v>3</v>
      </c>
      <c r="X95" s="66">
        <v>0</v>
      </c>
      <c r="Y95" s="57"/>
      <c r="Z95" s="55"/>
      <c r="AA95" s="57"/>
      <c r="AB95" s="55"/>
      <c r="AC95" s="57"/>
      <c r="AD95" s="55"/>
      <c r="AE95" s="57"/>
      <c r="AF95" s="55"/>
      <c r="AG95" s="57"/>
      <c r="AH95" s="55"/>
      <c r="AI95" s="57"/>
      <c r="AJ95" s="55"/>
      <c r="AK95" s="57"/>
      <c r="AL95" s="55"/>
      <c r="AM95" s="57"/>
      <c r="AN95" s="55"/>
      <c r="AO95" s="57"/>
      <c r="AP95" s="55"/>
      <c r="AQ95" s="57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7"/>
      <c r="BY95" s="57"/>
    </row>
    <row r="96" spans="3:77" s="42" customFormat="1">
      <c r="C96" s="159">
        <v>90</v>
      </c>
      <c r="D96" s="52">
        <v>0</v>
      </c>
      <c r="E96" s="52">
        <v>2</v>
      </c>
      <c r="F96" s="52">
        <v>1</v>
      </c>
      <c r="G96" s="52">
        <v>1</v>
      </c>
      <c r="H96" s="52">
        <v>3</v>
      </c>
      <c r="I96" s="52">
        <v>0</v>
      </c>
      <c r="J96" s="52">
        <v>3</v>
      </c>
      <c r="K96" s="52">
        <v>2</v>
      </c>
      <c r="L96" s="52">
        <v>3</v>
      </c>
      <c r="M96" s="52">
        <v>3</v>
      </c>
      <c r="N96" s="52">
        <v>2</v>
      </c>
      <c r="O96" s="52">
        <v>2</v>
      </c>
      <c r="P96" s="52">
        <v>2</v>
      </c>
      <c r="Q96" s="52">
        <v>3</v>
      </c>
      <c r="R96" s="52">
        <v>3</v>
      </c>
      <c r="S96" s="52">
        <v>3</v>
      </c>
      <c r="T96" s="52">
        <v>3</v>
      </c>
      <c r="U96" s="52">
        <v>3</v>
      </c>
      <c r="V96" s="52">
        <v>3</v>
      </c>
      <c r="W96" s="52">
        <v>3</v>
      </c>
      <c r="X96" s="142">
        <v>0</v>
      </c>
      <c r="Y96" s="57"/>
      <c r="Z96" s="55"/>
      <c r="AA96" s="57"/>
      <c r="AB96" s="55"/>
      <c r="AC96" s="57"/>
      <c r="AD96" s="55"/>
      <c r="AE96" s="57"/>
      <c r="AF96" s="55"/>
      <c r="AG96" s="57"/>
      <c r="AH96" s="55"/>
      <c r="AI96" s="57"/>
      <c r="AJ96" s="55"/>
      <c r="AK96" s="57"/>
      <c r="AL96" s="55"/>
      <c r="AM96" s="57"/>
      <c r="AN96" s="55"/>
      <c r="AO96" s="57"/>
      <c r="AP96" s="55"/>
      <c r="AQ96" s="57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7"/>
      <c r="BY96" s="57"/>
    </row>
    <row r="97" spans="3:77" s="42" customFormat="1">
      <c r="C97" s="159">
        <v>91</v>
      </c>
      <c r="D97" s="52">
        <v>3</v>
      </c>
      <c r="E97" s="52">
        <v>3</v>
      </c>
      <c r="F97" s="52">
        <v>1</v>
      </c>
      <c r="G97" s="52">
        <v>1</v>
      </c>
      <c r="H97" s="52">
        <v>3</v>
      </c>
      <c r="I97" s="52">
        <v>1</v>
      </c>
      <c r="J97" s="52">
        <v>3</v>
      </c>
      <c r="K97" s="52">
        <v>2</v>
      </c>
      <c r="L97" s="52">
        <v>3</v>
      </c>
      <c r="M97" s="52">
        <v>1</v>
      </c>
      <c r="N97" s="52">
        <v>2</v>
      </c>
      <c r="O97" s="52">
        <v>2</v>
      </c>
      <c r="P97" s="52">
        <v>2</v>
      </c>
      <c r="Q97" s="52">
        <v>3</v>
      </c>
      <c r="R97" s="52">
        <v>3</v>
      </c>
      <c r="S97" s="52">
        <v>3</v>
      </c>
      <c r="T97" s="52">
        <v>3</v>
      </c>
      <c r="U97" s="52">
        <v>3</v>
      </c>
      <c r="V97" s="52">
        <v>3</v>
      </c>
      <c r="W97" s="52">
        <v>3</v>
      </c>
      <c r="X97" s="142">
        <v>0</v>
      </c>
      <c r="Y97" s="57"/>
      <c r="Z97" s="55"/>
      <c r="AA97" s="57"/>
      <c r="AB97" s="55"/>
      <c r="AC97" s="57"/>
      <c r="AD97" s="55"/>
      <c r="AE97" s="57"/>
      <c r="AF97" s="55"/>
      <c r="AG97" s="57"/>
      <c r="AH97" s="55"/>
      <c r="AI97" s="57"/>
      <c r="AJ97" s="55"/>
      <c r="AK97" s="57"/>
      <c r="AL97" s="55"/>
      <c r="AM97" s="57"/>
      <c r="AN97" s="55"/>
      <c r="AO97" s="57"/>
      <c r="AP97" s="55"/>
      <c r="AQ97" s="57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7"/>
      <c r="BY97" s="57"/>
    </row>
    <row r="98" spans="3:77" s="42" customFormat="1">
      <c r="C98" s="159">
        <v>92</v>
      </c>
      <c r="D98" s="52">
        <v>2</v>
      </c>
      <c r="E98" s="52">
        <v>3</v>
      </c>
      <c r="F98" s="52">
        <v>1</v>
      </c>
      <c r="G98" s="52">
        <v>1</v>
      </c>
      <c r="H98" s="52">
        <v>0</v>
      </c>
      <c r="I98" s="52">
        <v>0</v>
      </c>
      <c r="J98" s="52">
        <v>0</v>
      </c>
      <c r="K98" s="52">
        <v>2</v>
      </c>
      <c r="L98" s="52">
        <v>1</v>
      </c>
      <c r="M98" s="52">
        <v>1</v>
      </c>
      <c r="N98" s="52">
        <v>2</v>
      </c>
      <c r="O98" s="52">
        <v>2</v>
      </c>
      <c r="P98" s="52">
        <v>0</v>
      </c>
      <c r="Q98" s="52">
        <v>3</v>
      </c>
      <c r="R98" s="52">
        <v>3</v>
      </c>
      <c r="S98" s="52">
        <v>3</v>
      </c>
      <c r="T98" s="52">
        <v>3</v>
      </c>
      <c r="U98" s="52">
        <v>3</v>
      </c>
      <c r="V98" s="52">
        <v>3</v>
      </c>
      <c r="W98" s="52">
        <v>3</v>
      </c>
      <c r="X98" s="142">
        <v>0</v>
      </c>
      <c r="Y98" s="57"/>
      <c r="Z98" s="55"/>
      <c r="AA98" s="57"/>
      <c r="AB98" s="55"/>
      <c r="AC98" s="57"/>
      <c r="AD98" s="55"/>
      <c r="AE98" s="57"/>
      <c r="AF98" s="55"/>
      <c r="AG98" s="57"/>
      <c r="AH98" s="55"/>
      <c r="AI98" s="57"/>
      <c r="AJ98" s="55"/>
      <c r="AK98" s="57"/>
      <c r="AL98" s="55"/>
      <c r="AM98" s="57"/>
      <c r="AN98" s="55"/>
      <c r="AO98" s="57"/>
      <c r="AP98" s="55"/>
      <c r="AQ98" s="57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7"/>
      <c r="BY98" s="57"/>
    </row>
    <row r="99" spans="3:77" s="42" customFormat="1">
      <c r="C99" s="159">
        <v>93</v>
      </c>
      <c r="D99" s="52">
        <v>0</v>
      </c>
      <c r="E99" s="52">
        <v>0</v>
      </c>
      <c r="F99" s="52">
        <v>1</v>
      </c>
      <c r="G99" s="52">
        <v>1</v>
      </c>
      <c r="H99" s="52">
        <v>0</v>
      </c>
      <c r="I99" s="52">
        <v>0</v>
      </c>
      <c r="J99" s="52">
        <v>3</v>
      </c>
      <c r="K99" s="52">
        <v>2</v>
      </c>
      <c r="L99" s="52">
        <v>3</v>
      </c>
      <c r="M99" s="52">
        <v>1</v>
      </c>
      <c r="N99" s="52">
        <v>2</v>
      </c>
      <c r="O99" s="52">
        <v>2</v>
      </c>
      <c r="P99" s="52">
        <v>2</v>
      </c>
      <c r="Q99" s="52">
        <v>3</v>
      </c>
      <c r="R99" s="52">
        <v>3</v>
      </c>
      <c r="S99" s="52">
        <v>3</v>
      </c>
      <c r="T99" s="52">
        <v>3</v>
      </c>
      <c r="U99" s="52">
        <v>3</v>
      </c>
      <c r="V99" s="52">
        <v>3</v>
      </c>
      <c r="W99" s="52">
        <v>3</v>
      </c>
      <c r="X99" s="142">
        <v>0</v>
      </c>
      <c r="Y99" s="57"/>
      <c r="Z99" s="55"/>
      <c r="AA99" s="57"/>
      <c r="AB99" s="55"/>
      <c r="AC99" s="57"/>
      <c r="AD99" s="55"/>
      <c r="AE99" s="57"/>
      <c r="AF99" s="55"/>
      <c r="AG99" s="57"/>
      <c r="AH99" s="55"/>
      <c r="AI99" s="57"/>
      <c r="AJ99" s="55"/>
      <c r="AK99" s="57"/>
      <c r="AL99" s="55"/>
      <c r="AM99" s="57"/>
      <c r="AN99" s="55"/>
      <c r="AO99" s="57"/>
      <c r="AP99" s="55"/>
      <c r="AQ99" s="57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7"/>
      <c r="BY99" s="57"/>
    </row>
    <row r="100" spans="3:77" s="42" customFormat="1">
      <c r="C100" s="159">
        <v>94</v>
      </c>
      <c r="D100" s="52">
        <v>1</v>
      </c>
      <c r="E100" s="52">
        <v>3</v>
      </c>
      <c r="F100" s="52">
        <v>1</v>
      </c>
      <c r="G100" s="52">
        <v>1</v>
      </c>
      <c r="H100" s="52">
        <v>3</v>
      </c>
      <c r="I100" s="52">
        <v>1</v>
      </c>
      <c r="J100" s="52">
        <v>0</v>
      </c>
      <c r="K100" s="52">
        <v>2</v>
      </c>
      <c r="L100" s="52">
        <v>3</v>
      </c>
      <c r="M100" s="52">
        <v>3</v>
      </c>
      <c r="N100" s="52">
        <v>3</v>
      </c>
      <c r="O100" s="52">
        <v>2</v>
      </c>
      <c r="P100" s="52">
        <v>2</v>
      </c>
      <c r="Q100" s="52">
        <v>2</v>
      </c>
      <c r="R100" s="52">
        <v>2</v>
      </c>
      <c r="S100" s="52">
        <v>3</v>
      </c>
      <c r="T100" s="52">
        <v>3</v>
      </c>
      <c r="U100" s="52">
        <v>3</v>
      </c>
      <c r="V100" s="52">
        <v>3</v>
      </c>
      <c r="W100" s="52">
        <v>3</v>
      </c>
      <c r="X100" s="142">
        <v>0</v>
      </c>
      <c r="Y100" s="57"/>
      <c r="Z100" s="55"/>
      <c r="AA100" s="57"/>
      <c r="AB100" s="55"/>
      <c r="AC100" s="57"/>
      <c r="AD100" s="55"/>
      <c r="AE100" s="57"/>
      <c r="AF100" s="55"/>
      <c r="AG100" s="57"/>
      <c r="AH100" s="55"/>
      <c r="AI100" s="57"/>
      <c r="AJ100" s="55"/>
      <c r="AK100" s="57"/>
      <c r="AL100" s="55"/>
      <c r="AM100" s="57"/>
      <c r="AN100" s="55"/>
      <c r="AO100" s="57"/>
      <c r="AP100" s="55"/>
      <c r="AQ100" s="57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7"/>
      <c r="BY100" s="57"/>
    </row>
    <row r="101" spans="3:77" s="42" customFormat="1">
      <c r="C101" s="158" t="s">
        <v>337</v>
      </c>
      <c r="D101" s="52">
        <v>3</v>
      </c>
      <c r="E101" s="66">
        <v>3</v>
      </c>
      <c r="F101" s="52">
        <v>0</v>
      </c>
      <c r="G101" s="66">
        <v>3</v>
      </c>
      <c r="H101" s="52">
        <v>2</v>
      </c>
      <c r="I101" s="52">
        <v>1</v>
      </c>
      <c r="J101" s="52">
        <v>3</v>
      </c>
      <c r="K101" s="52">
        <v>2</v>
      </c>
      <c r="L101" s="52">
        <v>1</v>
      </c>
      <c r="M101" s="52">
        <v>2</v>
      </c>
      <c r="N101" s="52">
        <v>1</v>
      </c>
      <c r="O101" s="52">
        <v>2</v>
      </c>
      <c r="P101" s="52">
        <v>1</v>
      </c>
      <c r="Q101" s="52">
        <v>3</v>
      </c>
      <c r="R101" s="66">
        <v>3</v>
      </c>
      <c r="S101" s="66">
        <v>3</v>
      </c>
      <c r="T101" s="52">
        <v>3</v>
      </c>
      <c r="U101" s="52">
        <v>3</v>
      </c>
      <c r="V101" s="52">
        <v>3</v>
      </c>
      <c r="W101" s="52">
        <v>3</v>
      </c>
      <c r="X101" s="66">
        <v>4</v>
      </c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7"/>
      <c r="BY101" s="57"/>
    </row>
    <row r="102" spans="3:77" s="42" customFormat="1">
      <c r="C102" s="159">
        <v>96</v>
      </c>
      <c r="D102" s="52">
        <v>0</v>
      </c>
      <c r="E102" s="66">
        <v>3</v>
      </c>
      <c r="F102" s="52">
        <v>1</v>
      </c>
      <c r="G102" s="66">
        <v>3</v>
      </c>
      <c r="H102" s="52">
        <v>2</v>
      </c>
      <c r="I102" s="52">
        <v>1</v>
      </c>
      <c r="J102" s="52">
        <v>3</v>
      </c>
      <c r="K102" s="52">
        <v>3</v>
      </c>
      <c r="L102" s="52">
        <v>3</v>
      </c>
      <c r="M102" s="52">
        <v>3</v>
      </c>
      <c r="N102" s="52">
        <v>1</v>
      </c>
      <c r="O102" s="52">
        <v>1</v>
      </c>
      <c r="P102" s="52">
        <v>1</v>
      </c>
      <c r="Q102" s="52">
        <v>3</v>
      </c>
      <c r="R102" s="66">
        <v>3</v>
      </c>
      <c r="S102" s="66">
        <v>3</v>
      </c>
      <c r="T102" s="52">
        <v>3</v>
      </c>
      <c r="U102" s="52">
        <v>3</v>
      </c>
      <c r="V102" s="52">
        <v>3</v>
      </c>
      <c r="W102" s="52">
        <v>3</v>
      </c>
      <c r="X102" s="66">
        <v>4</v>
      </c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7"/>
      <c r="BY102" s="57"/>
    </row>
    <row r="103" spans="3:77" s="42" customFormat="1">
      <c r="C103" s="159">
        <v>97</v>
      </c>
      <c r="D103" s="52">
        <v>0</v>
      </c>
      <c r="E103" s="66">
        <v>3</v>
      </c>
      <c r="F103" s="52">
        <v>1</v>
      </c>
      <c r="G103" s="66">
        <v>1</v>
      </c>
      <c r="H103" s="52">
        <v>0</v>
      </c>
      <c r="I103" s="52">
        <v>0</v>
      </c>
      <c r="J103" s="52">
        <v>3</v>
      </c>
      <c r="K103" s="52">
        <v>3</v>
      </c>
      <c r="L103" s="52">
        <v>3</v>
      </c>
      <c r="M103" s="52">
        <v>1</v>
      </c>
      <c r="N103" s="52">
        <v>2</v>
      </c>
      <c r="O103" s="52">
        <v>2</v>
      </c>
      <c r="P103" s="52">
        <v>2</v>
      </c>
      <c r="Q103" s="52">
        <v>3</v>
      </c>
      <c r="R103" s="66">
        <v>3</v>
      </c>
      <c r="S103" s="66">
        <v>3</v>
      </c>
      <c r="T103" s="52">
        <v>3</v>
      </c>
      <c r="U103" s="52">
        <v>3</v>
      </c>
      <c r="V103" s="52">
        <v>3</v>
      </c>
      <c r="W103" s="52">
        <v>3</v>
      </c>
      <c r="X103" s="66">
        <v>4</v>
      </c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7"/>
      <c r="BY103" s="57"/>
    </row>
    <row r="104" spans="3:77" s="42" customFormat="1">
      <c r="C104" s="159">
        <v>98</v>
      </c>
      <c r="D104" s="52">
        <v>2</v>
      </c>
      <c r="E104" s="66">
        <v>3</v>
      </c>
      <c r="F104" s="52">
        <v>1</v>
      </c>
      <c r="G104" s="66">
        <v>1</v>
      </c>
      <c r="H104" s="52">
        <v>2</v>
      </c>
      <c r="I104" s="52">
        <v>0</v>
      </c>
      <c r="J104" s="52">
        <v>3</v>
      </c>
      <c r="K104" s="52">
        <v>2</v>
      </c>
      <c r="L104" s="52">
        <v>3</v>
      </c>
      <c r="M104" s="52">
        <v>1</v>
      </c>
      <c r="N104" s="52">
        <v>2</v>
      </c>
      <c r="O104" s="52">
        <v>2</v>
      </c>
      <c r="P104" s="52">
        <v>2</v>
      </c>
      <c r="Q104" s="52">
        <v>3</v>
      </c>
      <c r="R104" s="66">
        <v>3</v>
      </c>
      <c r="S104" s="66">
        <v>3</v>
      </c>
      <c r="T104" s="52">
        <v>3</v>
      </c>
      <c r="U104" s="52">
        <v>3</v>
      </c>
      <c r="V104" s="52">
        <v>3</v>
      </c>
      <c r="W104" s="52">
        <v>3</v>
      </c>
      <c r="X104" s="66">
        <v>4</v>
      </c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7"/>
      <c r="BY104" s="57"/>
    </row>
    <row r="105" spans="3:77" s="42" customFormat="1">
      <c r="C105" s="159">
        <v>99</v>
      </c>
      <c r="D105" s="52">
        <v>3</v>
      </c>
      <c r="E105" s="66">
        <v>0</v>
      </c>
      <c r="F105" s="52">
        <v>0</v>
      </c>
      <c r="G105" s="66">
        <v>1</v>
      </c>
      <c r="H105" s="52">
        <v>0</v>
      </c>
      <c r="I105" s="52">
        <v>0</v>
      </c>
      <c r="J105" s="52">
        <v>0</v>
      </c>
      <c r="K105" s="52">
        <v>0</v>
      </c>
      <c r="L105" s="52">
        <v>1</v>
      </c>
      <c r="M105" s="52">
        <v>0</v>
      </c>
      <c r="N105" s="52">
        <v>2</v>
      </c>
      <c r="O105" s="52">
        <v>2</v>
      </c>
      <c r="P105" s="52">
        <v>0</v>
      </c>
      <c r="Q105" s="52">
        <v>3</v>
      </c>
      <c r="R105" s="66">
        <v>3</v>
      </c>
      <c r="S105" s="66">
        <v>3</v>
      </c>
      <c r="T105" s="52">
        <v>3</v>
      </c>
      <c r="U105" s="52">
        <v>3</v>
      </c>
      <c r="V105" s="52">
        <v>3</v>
      </c>
      <c r="W105" s="52">
        <v>3</v>
      </c>
      <c r="X105" s="66">
        <v>2</v>
      </c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7"/>
      <c r="BY105" s="57"/>
    </row>
    <row r="106" spans="3:77" s="42" customFormat="1">
      <c r="C106" s="159">
        <v>100</v>
      </c>
      <c r="D106" s="52">
        <v>4</v>
      </c>
      <c r="E106" s="66">
        <v>3</v>
      </c>
      <c r="F106" s="52">
        <v>1</v>
      </c>
      <c r="G106" s="66">
        <v>1</v>
      </c>
      <c r="H106" s="52">
        <v>0</v>
      </c>
      <c r="I106" s="52">
        <v>0</v>
      </c>
      <c r="J106" s="52">
        <v>0</v>
      </c>
      <c r="K106" s="52">
        <v>3</v>
      </c>
      <c r="L106" s="52">
        <v>3</v>
      </c>
      <c r="M106" s="52">
        <v>1</v>
      </c>
      <c r="N106" s="52">
        <v>2</v>
      </c>
      <c r="O106" s="52">
        <v>2</v>
      </c>
      <c r="P106" s="52">
        <v>2</v>
      </c>
      <c r="Q106" s="52">
        <v>3</v>
      </c>
      <c r="R106" s="66">
        <v>3</v>
      </c>
      <c r="S106" s="66">
        <v>3</v>
      </c>
      <c r="T106" s="52">
        <v>3</v>
      </c>
      <c r="U106" s="52">
        <v>3</v>
      </c>
      <c r="V106" s="52">
        <v>3</v>
      </c>
      <c r="W106" s="52">
        <v>3</v>
      </c>
      <c r="X106" s="66">
        <v>2</v>
      </c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7"/>
      <c r="BY106" s="57"/>
    </row>
    <row r="107" spans="3:77" s="42" customFormat="1">
      <c r="C107" s="159">
        <v>101</v>
      </c>
      <c r="D107" s="52">
        <v>2</v>
      </c>
      <c r="E107" s="66">
        <v>0</v>
      </c>
      <c r="F107" s="52">
        <v>1</v>
      </c>
      <c r="G107" s="66">
        <v>1</v>
      </c>
      <c r="H107" s="52">
        <v>0</v>
      </c>
      <c r="I107" s="52">
        <v>0</v>
      </c>
      <c r="J107" s="52">
        <v>0</v>
      </c>
      <c r="K107" s="52">
        <v>2</v>
      </c>
      <c r="L107" s="52">
        <v>3</v>
      </c>
      <c r="M107" s="52">
        <v>1</v>
      </c>
      <c r="N107" s="52">
        <v>2</v>
      </c>
      <c r="O107" s="52">
        <v>2</v>
      </c>
      <c r="P107" s="52">
        <v>2</v>
      </c>
      <c r="Q107" s="52">
        <v>3</v>
      </c>
      <c r="R107" s="66">
        <v>3</v>
      </c>
      <c r="S107" s="66">
        <v>3</v>
      </c>
      <c r="T107" s="52">
        <v>3</v>
      </c>
      <c r="U107" s="52">
        <v>3</v>
      </c>
      <c r="V107" s="52">
        <v>3</v>
      </c>
      <c r="W107" s="52">
        <v>3</v>
      </c>
      <c r="X107" s="66">
        <v>4</v>
      </c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7"/>
      <c r="BY107" s="57"/>
    </row>
    <row r="108" spans="3:77" s="42" customFormat="1">
      <c r="C108" s="159">
        <v>102</v>
      </c>
      <c r="D108" s="52">
        <v>3</v>
      </c>
      <c r="E108" s="66">
        <v>3</v>
      </c>
      <c r="F108" s="52">
        <v>1</v>
      </c>
      <c r="G108" s="66">
        <v>1</v>
      </c>
      <c r="H108" s="52">
        <v>0</v>
      </c>
      <c r="I108" s="52">
        <v>0</v>
      </c>
      <c r="J108" s="52">
        <v>3</v>
      </c>
      <c r="K108" s="52">
        <v>2</v>
      </c>
      <c r="L108" s="52">
        <v>3</v>
      </c>
      <c r="M108" s="52">
        <v>1</v>
      </c>
      <c r="N108" s="52">
        <v>2</v>
      </c>
      <c r="O108" s="52">
        <v>2</v>
      </c>
      <c r="P108" s="52">
        <v>2</v>
      </c>
      <c r="Q108" s="52">
        <v>3</v>
      </c>
      <c r="R108" s="66">
        <v>3</v>
      </c>
      <c r="S108" s="66">
        <v>3</v>
      </c>
      <c r="T108" s="52">
        <v>3</v>
      </c>
      <c r="U108" s="52">
        <v>3</v>
      </c>
      <c r="V108" s="52">
        <v>3</v>
      </c>
      <c r="W108" s="52">
        <v>3</v>
      </c>
      <c r="X108" s="66">
        <v>4</v>
      </c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7"/>
      <c r="BY108" s="57"/>
    </row>
    <row r="109" spans="3:77" s="45" customFormat="1">
      <c r="C109" s="159">
        <v>103</v>
      </c>
      <c r="D109" s="52">
        <v>0</v>
      </c>
      <c r="E109" s="66">
        <v>3</v>
      </c>
      <c r="F109" s="52">
        <v>1</v>
      </c>
      <c r="G109" s="66">
        <v>1</v>
      </c>
      <c r="H109" s="52">
        <v>0</v>
      </c>
      <c r="I109" s="52">
        <v>0</v>
      </c>
      <c r="J109" s="52">
        <v>0</v>
      </c>
      <c r="K109" s="52">
        <v>3</v>
      </c>
      <c r="L109" s="52">
        <v>3</v>
      </c>
      <c r="M109" s="52">
        <v>1</v>
      </c>
      <c r="N109" s="52">
        <v>2</v>
      </c>
      <c r="O109" s="52">
        <v>2</v>
      </c>
      <c r="P109" s="52">
        <v>0</v>
      </c>
      <c r="Q109" s="52">
        <v>3</v>
      </c>
      <c r="R109" s="66">
        <v>2</v>
      </c>
      <c r="S109" s="66">
        <v>3</v>
      </c>
      <c r="T109" s="52">
        <v>3</v>
      </c>
      <c r="U109" s="52">
        <v>3</v>
      </c>
      <c r="V109" s="52">
        <v>3</v>
      </c>
      <c r="W109" s="52">
        <v>3</v>
      </c>
      <c r="X109" s="66">
        <v>0</v>
      </c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7"/>
      <c r="BY109" s="57"/>
    </row>
    <row r="110" spans="3:77" s="45" customFormat="1">
      <c r="C110" s="159">
        <v>104</v>
      </c>
      <c r="D110" s="52">
        <v>2</v>
      </c>
      <c r="E110" s="66">
        <v>3</v>
      </c>
      <c r="F110" s="52">
        <v>1</v>
      </c>
      <c r="G110" s="66">
        <v>1</v>
      </c>
      <c r="H110" s="52">
        <v>2</v>
      </c>
      <c r="I110" s="52">
        <v>0</v>
      </c>
      <c r="J110" s="52">
        <v>0</v>
      </c>
      <c r="K110" s="52">
        <v>3</v>
      </c>
      <c r="L110" s="52">
        <v>3</v>
      </c>
      <c r="M110" s="52">
        <v>1</v>
      </c>
      <c r="N110" s="52">
        <v>2</v>
      </c>
      <c r="O110" s="52">
        <v>2</v>
      </c>
      <c r="P110" s="52">
        <v>0</v>
      </c>
      <c r="Q110" s="52">
        <v>3</v>
      </c>
      <c r="R110" s="66">
        <v>3</v>
      </c>
      <c r="S110" s="66">
        <v>3</v>
      </c>
      <c r="T110" s="52">
        <v>3</v>
      </c>
      <c r="U110" s="52">
        <v>3</v>
      </c>
      <c r="V110" s="52">
        <v>3</v>
      </c>
      <c r="W110" s="52">
        <v>3</v>
      </c>
      <c r="X110" s="66">
        <v>2</v>
      </c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7"/>
      <c r="BY110" s="57"/>
    </row>
    <row r="111" spans="3:77" s="45" customFormat="1">
      <c r="C111" s="159">
        <v>105</v>
      </c>
      <c r="D111" s="52">
        <v>3</v>
      </c>
      <c r="E111" s="66">
        <v>0</v>
      </c>
      <c r="F111" s="52">
        <v>0</v>
      </c>
      <c r="G111" s="66">
        <v>0</v>
      </c>
      <c r="H111" s="52">
        <v>0</v>
      </c>
      <c r="I111" s="52">
        <v>0</v>
      </c>
      <c r="J111" s="52">
        <v>0</v>
      </c>
      <c r="K111" s="52">
        <v>0</v>
      </c>
      <c r="L111" s="52">
        <v>2</v>
      </c>
      <c r="M111" s="52">
        <v>1</v>
      </c>
      <c r="N111" s="52">
        <v>1</v>
      </c>
      <c r="O111" s="52">
        <v>2</v>
      </c>
      <c r="P111" s="52">
        <v>2</v>
      </c>
      <c r="Q111" s="52">
        <v>0</v>
      </c>
      <c r="R111" s="66">
        <v>2</v>
      </c>
      <c r="S111" s="66">
        <v>3</v>
      </c>
      <c r="T111" s="52">
        <v>3</v>
      </c>
      <c r="U111" s="52">
        <v>3</v>
      </c>
      <c r="V111" s="52">
        <v>3</v>
      </c>
      <c r="W111" s="52">
        <v>3</v>
      </c>
      <c r="X111" s="66">
        <v>2</v>
      </c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7"/>
      <c r="BY111" s="57"/>
    </row>
    <row r="112" spans="3:77" s="45" customFormat="1">
      <c r="C112" s="159">
        <v>106</v>
      </c>
      <c r="D112" s="52">
        <v>4</v>
      </c>
      <c r="E112" s="66">
        <v>3</v>
      </c>
      <c r="F112" s="52">
        <v>0</v>
      </c>
      <c r="G112" s="66">
        <v>0</v>
      </c>
      <c r="H112" s="52">
        <v>0</v>
      </c>
      <c r="I112" s="52">
        <v>1</v>
      </c>
      <c r="J112" s="52">
        <v>3</v>
      </c>
      <c r="K112" s="52">
        <v>2</v>
      </c>
      <c r="L112" s="52">
        <v>3</v>
      </c>
      <c r="M112" s="52">
        <v>2</v>
      </c>
      <c r="N112" s="52">
        <v>3</v>
      </c>
      <c r="O112" s="52">
        <v>1</v>
      </c>
      <c r="P112" s="52">
        <v>2</v>
      </c>
      <c r="Q112" s="52">
        <v>0</v>
      </c>
      <c r="R112" s="66">
        <v>3</v>
      </c>
      <c r="S112" s="66">
        <v>3</v>
      </c>
      <c r="T112" s="52">
        <v>3</v>
      </c>
      <c r="U112" s="52">
        <v>3</v>
      </c>
      <c r="V112" s="52">
        <v>3</v>
      </c>
      <c r="W112" s="52">
        <v>3</v>
      </c>
      <c r="X112" s="66">
        <v>4</v>
      </c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55"/>
      <c r="BW112" s="55"/>
      <c r="BX112" s="57"/>
      <c r="BY112" s="57"/>
    </row>
    <row r="113" spans="2:77" s="45" customFormat="1">
      <c r="C113" s="159">
        <v>107</v>
      </c>
      <c r="D113" s="52">
        <v>4</v>
      </c>
      <c r="E113" s="66">
        <v>3</v>
      </c>
      <c r="F113" s="52">
        <v>1</v>
      </c>
      <c r="G113" s="66">
        <v>1</v>
      </c>
      <c r="H113" s="52">
        <v>2</v>
      </c>
      <c r="I113" s="52">
        <v>1</v>
      </c>
      <c r="J113" s="52">
        <v>3</v>
      </c>
      <c r="K113" s="52">
        <v>3</v>
      </c>
      <c r="L113" s="52">
        <v>3</v>
      </c>
      <c r="M113" s="52">
        <v>3</v>
      </c>
      <c r="N113" s="52">
        <v>2</v>
      </c>
      <c r="O113" s="52">
        <v>2</v>
      </c>
      <c r="P113" s="52">
        <v>2</v>
      </c>
      <c r="Q113" s="52">
        <v>3</v>
      </c>
      <c r="R113" s="66">
        <v>3</v>
      </c>
      <c r="S113" s="66">
        <v>3</v>
      </c>
      <c r="T113" s="52">
        <v>3</v>
      </c>
      <c r="U113" s="52">
        <v>3</v>
      </c>
      <c r="V113" s="52">
        <v>3</v>
      </c>
      <c r="W113" s="52">
        <v>3</v>
      </c>
      <c r="X113" s="66">
        <v>0</v>
      </c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7"/>
      <c r="BY113" s="57"/>
    </row>
    <row r="114" spans="2:77" s="45" customFormat="1">
      <c r="C114" s="159">
        <v>108</v>
      </c>
      <c r="D114" s="52">
        <v>0</v>
      </c>
      <c r="E114" s="66">
        <v>0</v>
      </c>
      <c r="F114" s="52">
        <v>1</v>
      </c>
      <c r="G114" s="66">
        <v>1</v>
      </c>
      <c r="H114" s="52">
        <v>0</v>
      </c>
      <c r="I114" s="52">
        <v>1</v>
      </c>
      <c r="J114" s="52">
        <v>0</v>
      </c>
      <c r="K114" s="52">
        <v>3</v>
      </c>
      <c r="L114" s="52">
        <v>3</v>
      </c>
      <c r="M114" s="52">
        <v>1</v>
      </c>
      <c r="N114" s="52">
        <v>2</v>
      </c>
      <c r="O114" s="52">
        <v>2</v>
      </c>
      <c r="P114" s="52">
        <v>2</v>
      </c>
      <c r="Q114" s="52">
        <v>3</v>
      </c>
      <c r="R114" s="66">
        <v>3</v>
      </c>
      <c r="S114" s="66">
        <v>3</v>
      </c>
      <c r="T114" s="52">
        <v>3</v>
      </c>
      <c r="U114" s="52">
        <v>3</v>
      </c>
      <c r="V114" s="52">
        <v>3</v>
      </c>
      <c r="W114" s="52">
        <v>3</v>
      </c>
      <c r="X114" s="66">
        <v>2</v>
      </c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7"/>
      <c r="BY114" s="57"/>
    </row>
    <row r="115" spans="2:77" s="45" customFormat="1">
      <c r="C115" s="159">
        <v>109</v>
      </c>
      <c r="D115" s="52">
        <v>4</v>
      </c>
      <c r="E115" s="66">
        <v>0</v>
      </c>
      <c r="F115" s="52">
        <v>0</v>
      </c>
      <c r="G115" s="66">
        <v>1</v>
      </c>
      <c r="H115" s="52">
        <v>0</v>
      </c>
      <c r="I115" s="52">
        <v>0</v>
      </c>
      <c r="J115" s="52">
        <v>0</v>
      </c>
      <c r="K115" s="52">
        <v>0</v>
      </c>
      <c r="L115" s="52">
        <v>2</v>
      </c>
      <c r="M115" s="52">
        <v>3</v>
      </c>
      <c r="N115" s="52">
        <v>1</v>
      </c>
      <c r="O115" s="52">
        <v>2</v>
      </c>
      <c r="P115" s="52">
        <v>2</v>
      </c>
      <c r="Q115" s="52">
        <v>0</v>
      </c>
      <c r="R115" s="66">
        <v>3</v>
      </c>
      <c r="S115" s="66">
        <v>3</v>
      </c>
      <c r="T115" s="52">
        <v>3</v>
      </c>
      <c r="U115" s="52">
        <v>3</v>
      </c>
      <c r="V115" s="52">
        <v>3</v>
      </c>
      <c r="W115" s="52">
        <v>3</v>
      </c>
      <c r="X115" s="66">
        <v>4</v>
      </c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7"/>
      <c r="BY115" s="57"/>
    </row>
    <row r="116" spans="2:77" s="42" customFormat="1">
      <c r="C116" s="159">
        <v>110</v>
      </c>
      <c r="D116" s="52">
        <v>0</v>
      </c>
      <c r="E116" s="66">
        <v>0</v>
      </c>
      <c r="F116" s="52">
        <v>1</v>
      </c>
      <c r="G116" s="66">
        <v>1</v>
      </c>
      <c r="H116" s="52">
        <v>0</v>
      </c>
      <c r="I116" s="52">
        <v>1</v>
      </c>
      <c r="J116" s="52">
        <v>2</v>
      </c>
      <c r="K116" s="52">
        <v>2</v>
      </c>
      <c r="L116" s="52">
        <v>3</v>
      </c>
      <c r="M116" s="52">
        <v>1</v>
      </c>
      <c r="N116" s="52">
        <v>2</v>
      </c>
      <c r="O116" s="52">
        <v>2</v>
      </c>
      <c r="P116" s="52">
        <v>2</v>
      </c>
      <c r="Q116" s="52">
        <v>3</v>
      </c>
      <c r="R116" s="66">
        <v>3</v>
      </c>
      <c r="S116" s="66">
        <v>3</v>
      </c>
      <c r="T116" s="52">
        <v>3</v>
      </c>
      <c r="U116" s="52">
        <v>3</v>
      </c>
      <c r="V116" s="52">
        <v>3</v>
      </c>
      <c r="W116" s="52">
        <v>3</v>
      </c>
      <c r="X116" s="66">
        <v>4</v>
      </c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7"/>
      <c r="BY116" s="57"/>
    </row>
    <row r="117" spans="2:77" s="45" customFormat="1">
      <c r="C117" s="159">
        <v>111</v>
      </c>
      <c r="D117" s="52">
        <v>0</v>
      </c>
      <c r="E117" s="66">
        <v>2</v>
      </c>
      <c r="F117" s="52">
        <v>1</v>
      </c>
      <c r="G117" s="66">
        <v>1</v>
      </c>
      <c r="H117" s="52">
        <v>0</v>
      </c>
      <c r="I117" s="52">
        <v>1</v>
      </c>
      <c r="J117" s="52">
        <v>3</v>
      </c>
      <c r="K117" s="52">
        <v>3</v>
      </c>
      <c r="L117" s="52">
        <v>3</v>
      </c>
      <c r="M117" s="52">
        <v>3</v>
      </c>
      <c r="N117" s="52">
        <v>2</v>
      </c>
      <c r="O117" s="52">
        <v>2</v>
      </c>
      <c r="P117" s="52">
        <v>2</v>
      </c>
      <c r="Q117" s="52">
        <v>3</v>
      </c>
      <c r="R117" s="66">
        <v>3</v>
      </c>
      <c r="S117" s="66">
        <v>3</v>
      </c>
      <c r="T117" s="52">
        <v>3</v>
      </c>
      <c r="U117" s="52">
        <v>3</v>
      </c>
      <c r="V117" s="52">
        <v>3</v>
      </c>
      <c r="W117" s="52">
        <v>3</v>
      </c>
      <c r="X117" s="66">
        <v>2</v>
      </c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7"/>
      <c r="BY117" s="57"/>
    </row>
    <row r="118" spans="2:77" s="45" customFormat="1">
      <c r="C118" s="159">
        <v>112</v>
      </c>
      <c r="D118" s="52">
        <v>0</v>
      </c>
      <c r="E118" s="66">
        <v>3</v>
      </c>
      <c r="F118" s="52">
        <v>1</v>
      </c>
      <c r="G118" s="66">
        <v>1</v>
      </c>
      <c r="H118" s="52">
        <v>0</v>
      </c>
      <c r="I118" s="52">
        <v>0</v>
      </c>
      <c r="J118" s="52">
        <v>0</v>
      </c>
      <c r="K118" s="52">
        <v>2</v>
      </c>
      <c r="L118" s="52">
        <v>3</v>
      </c>
      <c r="M118" s="52">
        <v>1</v>
      </c>
      <c r="N118" s="52">
        <v>2</v>
      </c>
      <c r="O118" s="52">
        <v>2</v>
      </c>
      <c r="P118" s="52">
        <v>2</v>
      </c>
      <c r="Q118" s="52">
        <v>2</v>
      </c>
      <c r="R118" s="66">
        <v>3</v>
      </c>
      <c r="S118" s="66">
        <v>3</v>
      </c>
      <c r="T118" s="52">
        <v>3</v>
      </c>
      <c r="U118" s="52">
        <v>3</v>
      </c>
      <c r="V118" s="52">
        <v>3</v>
      </c>
      <c r="W118" s="52">
        <v>3</v>
      </c>
      <c r="X118" s="66">
        <v>3</v>
      </c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7"/>
      <c r="BY118" s="57"/>
    </row>
    <row r="119" spans="2:77" s="45" customFormat="1">
      <c r="C119" s="159">
        <v>113</v>
      </c>
      <c r="D119" s="52">
        <v>3</v>
      </c>
      <c r="E119" s="66">
        <v>0</v>
      </c>
      <c r="F119" s="52">
        <v>1</v>
      </c>
      <c r="G119" s="66">
        <v>1</v>
      </c>
      <c r="H119" s="52">
        <v>0</v>
      </c>
      <c r="I119" s="52">
        <v>0</v>
      </c>
      <c r="J119" s="52">
        <v>0</v>
      </c>
      <c r="K119" s="52">
        <v>0</v>
      </c>
      <c r="L119" s="52">
        <v>3</v>
      </c>
      <c r="M119" s="52">
        <v>1</v>
      </c>
      <c r="N119" s="52">
        <v>2</v>
      </c>
      <c r="O119" s="52">
        <v>2</v>
      </c>
      <c r="P119" s="52">
        <v>0</v>
      </c>
      <c r="Q119" s="52">
        <v>3</v>
      </c>
      <c r="R119" s="66">
        <v>3</v>
      </c>
      <c r="S119" s="66">
        <v>3</v>
      </c>
      <c r="T119" s="52">
        <v>3</v>
      </c>
      <c r="U119" s="52">
        <v>3</v>
      </c>
      <c r="V119" s="52">
        <v>0</v>
      </c>
      <c r="W119" s="52">
        <v>3</v>
      </c>
      <c r="X119" s="66">
        <v>1</v>
      </c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7"/>
      <c r="BY119" s="57"/>
    </row>
    <row r="120" spans="2:77" s="42" customFormat="1">
      <c r="C120" s="159">
        <v>114</v>
      </c>
      <c r="D120" s="52">
        <v>0</v>
      </c>
      <c r="E120" s="66">
        <v>3</v>
      </c>
      <c r="F120" s="52">
        <v>1</v>
      </c>
      <c r="G120" s="66">
        <v>1</v>
      </c>
      <c r="H120" s="52">
        <v>0</v>
      </c>
      <c r="I120" s="52">
        <v>1</v>
      </c>
      <c r="J120" s="52">
        <v>3</v>
      </c>
      <c r="K120" s="52">
        <v>2</v>
      </c>
      <c r="L120" s="52">
        <v>3</v>
      </c>
      <c r="M120" s="52">
        <v>1</v>
      </c>
      <c r="N120" s="52">
        <v>2</v>
      </c>
      <c r="O120" s="52">
        <v>2</v>
      </c>
      <c r="P120" s="52">
        <v>2</v>
      </c>
      <c r="Q120" s="52">
        <v>3</v>
      </c>
      <c r="R120" s="66">
        <v>3</v>
      </c>
      <c r="S120" s="66">
        <v>3</v>
      </c>
      <c r="T120" s="52">
        <v>3</v>
      </c>
      <c r="U120" s="52">
        <v>3</v>
      </c>
      <c r="V120" s="52">
        <v>3</v>
      </c>
      <c r="W120" s="52">
        <v>3</v>
      </c>
      <c r="X120" s="66">
        <v>4</v>
      </c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7"/>
    </row>
    <row r="121" spans="2:77" s="163" customFormat="1">
      <c r="C121" s="159">
        <v>115</v>
      </c>
      <c r="D121" s="142">
        <v>4</v>
      </c>
      <c r="E121" s="66">
        <v>2</v>
      </c>
      <c r="F121" s="142">
        <v>1</v>
      </c>
      <c r="G121" s="66">
        <v>1</v>
      </c>
      <c r="H121" s="142">
        <v>3</v>
      </c>
      <c r="I121" s="142">
        <v>0</v>
      </c>
      <c r="J121" s="142">
        <v>0</v>
      </c>
      <c r="K121" s="142">
        <v>2</v>
      </c>
      <c r="L121" s="142">
        <v>3</v>
      </c>
      <c r="M121" s="142">
        <v>1</v>
      </c>
      <c r="N121" s="142">
        <v>2</v>
      </c>
      <c r="O121" s="142">
        <v>2</v>
      </c>
      <c r="P121" s="142">
        <v>2</v>
      </c>
      <c r="Q121" s="142">
        <v>1</v>
      </c>
      <c r="R121" s="66">
        <v>3</v>
      </c>
      <c r="S121" s="66">
        <v>3</v>
      </c>
      <c r="T121" s="142">
        <v>3</v>
      </c>
      <c r="U121" s="142">
        <v>0</v>
      </c>
      <c r="V121" s="142">
        <v>3</v>
      </c>
      <c r="W121" s="142">
        <v>0</v>
      </c>
      <c r="X121" s="66">
        <v>3</v>
      </c>
      <c r="Y121" s="139"/>
      <c r="Z121" s="139"/>
      <c r="AA121" s="139"/>
      <c r="AB121" s="139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139"/>
    </row>
    <row r="122" spans="2:77" s="163" customFormat="1">
      <c r="C122" s="159">
        <v>116</v>
      </c>
      <c r="D122" s="142">
        <v>3</v>
      </c>
      <c r="E122" s="66">
        <v>0</v>
      </c>
      <c r="F122" s="142">
        <v>1</v>
      </c>
      <c r="G122" s="66">
        <v>1</v>
      </c>
      <c r="H122" s="142">
        <v>0</v>
      </c>
      <c r="I122" s="142">
        <v>0</v>
      </c>
      <c r="J122" s="142">
        <v>0</v>
      </c>
      <c r="K122" s="142">
        <v>2</v>
      </c>
      <c r="L122" s="142">
        <v>3</v>
      </c>
      <c r="M122" s="142">
        <v>1</v>
      </c>
      <c r="N122" s="142">
        <v>2</v>
      </c>
      <c r="O122" s="142">
        <v>2</v>
      </c>
      <c r="P122" s="142">
        <v>0</v>
      </c>
      <c r="Q122" s="142">
        <v>1</v>
      </c>
      <c r="R122" s="66">
        <v>3</v>
      </c>
      <c r="S122" s="66">
        <v>3</v>
      </c>
      <c r="T122" s="142">
        <v>3</v>
      </c>
      <c r="U122" s="142">
        <v>1</v>
      </c>
      <c r="V122" s="142">
        <v>3</v>
      </c>
      <c r="W122" s="142">
        <v>3</v>
      </c>
      <c r="X122" s="66">
        <v>3</v>
      </c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139"/>
    </row>
    <row r="123" spans="2:77" s="163" customFormat="1">
      <c r="C123" s="159">
        <v>117</v>
      </c>
      <c r="D123" s="142">
        <v>4</v>
      </c>
      <c r="E123" s="66">
        <v>3</v>
      </c>
      <c r="F123" s="142">
        <v>1</v>
      </c>
      <c r="G123" s="66">
        <v>1</v>
      </c>
      <c r="H123" s="142">
        <v>0</v>
      </c>
      <c r="I123" s="142">
        <v>0</v>
      </c>
      <c r="J123" s="142">
        <v>0</v>
      </c>
      <c r="K123" s="142">
        <v>3</v>
      </c>
      <c r="L123" s="142">
        <v>1</v>
      </c>
      <c r="M123" s="142">
        <v>1</v>
      </c>
      <c r="N123" s="142">
        <v>2</v>
      </c>
      <c r="O123" s="142">
        <v>2</v>
      </c>
      <c r="P123" s="142">
        <v>0</v>
      </c>
      <c r="Q123" s="142">
        <v>1</v>
      </c>
      <c r="R123" s="66">
        <v>3</v>
      </c>
      <c r="S123" s="66">
        <v>3</v>
      </c>
      <c r="T123" s="142">
        <v>3</v>
      </c>
      <c r="U123" s="142">
        <v>0</v>
      </c>
      <c r="V123" s="142">
        <v>3</v>
      </c>
      <c r="W123" s="142">
        <v>3</v>
      </c>
      <c r="X123" s="66">
        <v>3</v>
      </c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139"/>
    </row>
    <row r="124" spans="2:77" s="45" customFormat="1">
      <c r="C124" s="90"/>
      <c r="D124" s="56"/>
      <c r="E124" s="164"/>
      <c r="F124" s="56"/>
      <c r="G124" s="56"/>
      <c r="H124" s="56"/>
      <c r="I124" s="56"/>
      <c r="J124" s="164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7"/>
      <c r="Z124" s="57"/>
      <c r="AA124" s="57"/>
      <c r="AB124" s="57"/>
      <c r="AC124" s="76"/>
      <c r="AD124" s="57"/>
      <c r="AE124" s="75"/>
      <c r="AF124" s="57"/>
      <c r="AG124" s="75"/>
      <c r="AH124" s="57"/>
      <c r="AI124" s="76"/>
      <c r="AJ124" s="57"/>
      <c r="AK124" s="57"/>
      <c r="AL124" s="57"/>
      <c r="AM124" s="57"/>
      <c r="AN124" s="57"/>
      <c r="AO124" s="57"/>
      <c r="AP124" s="57"/>
      <c r="AQ124" s="7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7"/>
    </row>
    <row r="125" spans="2:77" ht="30">
      <c r="B125" s="141">
        <f>5</f>
        <v>5</v>
      </c>
      <c r="C125" s="67" t="s">
        <v>309</v>
      </c>
      <c r="D125" s="140">
        <v>3</v>
      </c>
      <c r="E125" s="140">
        <v>0</v>
      </c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</row>
    <row r="126" spans="2:77">
      <c r="B126" s="27">
        <f>6</f>
        <v>6</v>
      </c>
      <c r="C126" s="77" t="s">
        <v>308</v>
      </c>
      <c r="D126" s="9">
        <v>2.9750000000000001</v>
      </c>
      <c r="E126" s="9">
        <v>0.15612494995995996</v>
      </c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57"/>
      <c r="BS126" s="57"/>
      <c r="BT126" s="57"/>
      <c r="BU126" s="57"/>
      <c r="BV126" s="57"/>
    </row>
    <row r="127" spans="2:77" ht="30">
      <c r="B127" s="27">
        <f>7</f>
        <v>7</v>
      </c>
      <c r="C127" s="67" t="s">
        <v>307</v>
      </c>
      <c r="D127" s="9">
        <v>2.9750000000000001</v>
      </c>
      <c r="E127" s="9">
        <v>0.15612494995995996</v>
      </c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57"/>
      <c r="BT127" s="57"/>
      <c r="BU127" s="57"/>
      <c r="BV127" s="57"/>
    </row>
    <row r="128" spans="2:77" ht="30">
      <c r="B128" s="27">
        <f>8</f>
        <v>8</v>
      </c>
      <c r="C128" s="67" t="s">
        <v>306</v>
      </c>
      <c r="D128" s="9">
        <v>2.9249999999999998</v>
      </c>
      <c r="E128" s="9">
        <v>0.26339134382131846</v>
      </c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57"/>
      <c r="BO128" s="57"/>
      <c r="BP128" s="57"/>
      <c r="BQ128" s="57"/>
      <c r="BR128" s="57"/>
      <c r="BS128" s="57"/>
      <c r="BT128" s="57"/>
      <c r="BU128" s="57"/>
      <c r="BV128" s="57"/>
    </row>
    <row r="129" spans="2:74">
      <c r="B129" s="27">
        <f>9</f>
        <v>9</v>
      </c>
      <c r="C129" s="77" t="s">
        <v>305</v>
      </c>
      <c r="D129" s="9">
        <v>2.95</v>
      </c>
      <c r="E129" s="9">
        <v>0.31224989991991992</v>
      </c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57"/>
      <c r="BT129" s="57"/>
      <c r="BU129" s="57"/>
      <c r="BV129" s="57"/>
    </row>
    <row r="130" spans="2:74">
      <c r="B130" s="27">
        <f>10</f>
        <v>10</v>
      </c>
      <c r="C130" s="77" t="s">
        <v>304</v>
      </c>
      <c r="D130" s="9">
        <v>3</v>
      </c>
      <c r="E130" s="9">
        <v>0</v>
      </c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/>
      <c r="BU130" s="57"/>
      <c r="BV130" s="57"/>
    </row>
    <row r="131" spans="2:74" ht="30">
      <c r="B131" s="27">
        <f>11</f>
        <v>11</v>
      </c>
      <c r="C131" s="67" t="s">
        <v>303</v>
      </c>
      <c r="D131" s="9">
        <v>1.625</v>
      </c>
      <c r="E131" s="9">
        <v>0.79647661610369958</v>
      </c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57"/>
      <c r="BS131" s="57"/>
      <c r="BT131" s="57"/>
      <c r="BU131" s="57"/>
      <c r="BV131" s="57"/>
    </row>
    <row r="132" spans="2:74" ht="30">
      <c r="B132" s="27">
        <f>12</f>
        <v>12</v>
      </c>
      <c r="C132" s="67" t="s">
        <v>302</v>
      </c>
      <c r="D132" s="9">
        <v>1.65</v>
      </c>
      <c r="E132" s="9">
        <v>0.75993420767853315</v>
      </c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  <c r="BB132" s="57"/>
      <c r="BC132" s="57"/>
      <c r="BD132" s="57"/>
      <c r="BE132" s="57"/>
      <c r="BF132" s="57"/>
      <c r="BG132" s="57"/>
      <c r="BH132" s="57"/>
      <c r="BI132" s="57"/>
      <c r="BJ132" s="57"/>
      <c r="BK132" s="57"/>
      <c r="BL132" s="57"/>
      <c r="BM132" s="57"/>
      <c r="BN132" s="57"/>
      <c r="BO132" s="57"/>
      <c r="BP132" s="57"/>
      <c r="BQ132" s="57"/>
      <c r="BR132" s="57"/>
      <c r="BS132" s="57"/>
      <c r="BT132" s="57"/>
      <c r="BU132" s="57"/>
      <c r="BV132" s="57"/>
    </row>
    <row r="133" spans="2:74" ht="30">
      <c r="B133" s="27">
        <f>13</f>
        <v>13</v>
      </c>
      <c r="C133" s="67" t="s">
        <v>301</v>
      </c>
      <c r="D133" s="9">
        <v>2.1749999999999998</v>
      </c>
      <c r="E133" s="9">
        <v>0.80272971790011616</v>
      </c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  <c r="BK133" s="57"/>
      <c r="BL133" s="57"/>
      <c r="BM133" s="57"/>
      <c r="BN133" s="57"/>
      <c r="BO133" s="57"/>
      <c r="BP133" s="57"/>
      <c r="BQ133" s="57"/>
      <c r="BR133" s="57"/>
      <c r="BS133" s="57"/>
      <c r="BT133" s="57"/>
      <c r="BU133" s="57"/>
      <c r="BV133" s="57"/>
    </row>
    <row r="134" spans="2:74" ht="45">
      <c r="B134" s="27">
        <f>14</f>
        <v>14</v>
      </c>
      <c r="C134" s="67" t="s">
        <v>300</v>
      </c>
      <c r="D134" s="9">
        <v>2.0499999999999998</v>
      </c>
      <c r="E134" s="9">
        <v>0.99874921777190895</v>
      </c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57"/>
      <c r="BL134" s="57"/>
      <c r="BM134" s="57"/>
      <c r="BN134" s="57"/>
      <c r="BO134" s="57"/>
      <c r="BP134" s="57"/>
      <c r="BQ134" s="57"/>
      <c r="BR134" s="57"/>
      <c r="BS134" s="57"/>
      <c r="BT134" s="57"/>
      <c r="BU134" s="57"/>
      <c r="BV134" s="57"/>
    </row>
    <row r="135" spans="2:74" ht="30">
      <c r="B135" s="27">
        <f>15</f>
        <v>15</v>
      </c>
      <c r="C135" s="67" t="s">
        <v>299</v>
      </c>
      <c r="D135" s="9">
        <v>3</v>
      </c>
      <c r="E135" s="9">
        <v>0</v>
      </c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57"/>
      <c r="BV135" s="57"/>
    </row>
    <row r="136" spans="2:74">
      <c r="B136" s="27">
        <f>16</f>
        <v>16</v>
      </c>
      <c r="C136" s="77" t="s">
        <v>298</v>
      </c>
      <c r="D136" s="9">
        <v>2.2749999999999999</v>
      </c>
      <c r="E136" s="9">
        <v>0.9483538369195329</v>
      </c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  <c r="BJ136" s="57"/>
      <c r="BK136" s="57"/>
      <c r="BL136" s="57"/>
      <c r="BM136" s="57"/>
      <c r="BN136" s="57"/>
      <c r="BO136" s="57"/>
      <c r="BP136" s="57"/>
      <c r="BQ136" s="57"/>
      <c r="BR136" s="57"/>
      <c r="BS136" s="57"/>
      <c r="BT136" s="57"/>
      <c r="BU136" s="57"/>
      <c r="BV136" s="57"/>
    </row>
    <row r="137" spans="2:74" ht="30">
      <c r="B137" s="27">
        <f>17</f>
        <v>17</v>
      </c>
      <c r="C137" s="67" t="s">
        <v>297</v>
      </c>
      <c r="D137" s="9">
        <v>1.05</v>
      </c>
      <c r="E137" s="9">
        <v>0.31224989991991992</v>
      </c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  <c r="BB137" s="57"/>
      <c r="BC137" s="57"/>
      <c r="BD137" s="57"/>
      <c r="BE137" s="57"/>
      <c r="BF137" s="57"/>
      <c r="BG137" s="57"/>
      <c r="BH137" s="57"/>
      <c r="BI137" s="57"/>
      <c r="BJ137" s="57"/>
      <c r="BK137" s="57"/>
      <c r="BL137" s="57"/>
      <c r="BM137" s="57"/>
      <c r="BN137" s="57"/>
      <c r="BO137" s="57"/>
      <c r="BP137" s="57"/>
      <c r="BQ137" s="57"/>
      <c r="BR137" s="57"/>
      <c r="BS137" s="57"/>
      <c r="BT137" s="57"/>
      <c r="BU137" s="57"/>
      <c r="BV137" s="57"/>
    </row>
    <row r="138" spans="2:74" ht="30">
      <c r="B138" s="27">
        <f>18</f>
        <v>18</v>
      </c>
      <c r="C138" s="67" t="s">
        <v>296</v>
      </c>
      <c r="D138" s="9">
        <v>2.7</v>
      </c>
      <c r="E138" s="9">
        <v>0.71414284285428498</v>
      </c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  <c r="BM138" s="57"/>
      <c r="BN138" s="57"/>
      <c r="BO138" s="57"/>
      <c r="BP138" s="57"/>
      <c r="BQ138" s="57"/>
      <c r="BR138" s="57"/>
      <c r="BS138" s="57"/>
      <c r="BT138" s="57"/>
      <c r="BU138" s="57"/>
      <c r="BV138" s="57"/>
    </row>
    <row r="139" spans="2:74">
      <c r="B139" s="27">
        <f>19</f>
        <v>19</v>
      </c>
      <c r="C139" s="67" t="s">
        <v>291</v>
      </c>
      <c r="D139" s="9">
        <v>1.25</v>
      </c>
      <c r="E139" s="9">
        <v>0.66143782776614768</v>
      </c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57"/>
      <c r="BK139" s="57"/>
      <c r="BL139" s="57"/>
      <c r="BM139" s="57"/>
      <c r="BN139" s="57"/>
      <c r="BO139" s="57"/>
      <c r="BP139" s="57"/>
      <c r="BQ139" s="57"/>
      <c r="BR139" s="57"/>
      <c r="BS139" s="57"/>
      <c r="BT139" s="57"/>
      <c r="BU139" s="57"/>
      <c r="BV139" s="57"/>
    </row>
    <row r="140" spans="2:74">
      <c r="B140" s="27">
        <f>20</f>
        <v>20</v>
      </c>
      <c r="C140" s="67" t="s">
        <v>292</v>
      </c>
      <c r="D140" s="9">
        <v>2.5</v>
      </c>
      <c r="E140" s="9">
        <v>0.83666002653407556</v>
      </c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  <c r="BI140" s="57"/>
      <c r="BJ140" s="57"/>
      <c r="BK140" s="57"/>
      <c r="BL140" s="57"/>
      <c r="BM140" s="57"/>
      <c r="BN140" s="57"/>
      <c r="BO140" s="57"/>
      <c r="BP140" s="57"/>
      <c r="BQ140" s="57"/>
      <c r="BR140" s="57"/>
      <c r="BS140" s="57"/>
      <c r="BT140" s="57"/>
      <c r="BU140" s="57"/>
      <c r="BV140" s="57"/>
    </row>
    <row r="141" spans="2:74">
      <c r="B141" s="27">
        <f>21</f>
        <v>21</v>
      </c>
      <c r="C141" s="77" t="s">
        <v>293</v>
      </c>
      <c r="D141" s="9">
        <v>1.65</v>
      </c>
      <c r="E141" s="9">
        <v>0.93674969975975975</v>
      </c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  <c r="BB141" s="57"/>
      <c r="BC141" s="57"/>
      <c r="BD141" s="57"/>
      <c r="BE141" s="57"/>
      <c r="BF141" s="57"/>
      <c r="BG141" s="57"/>
      <c r="BH141" s="57"/>
      <c r="BI141" s="57"/>
      <c r="BJ141" s="57"/>
      <c r="BK141" s="57"/>
      <c r="BL141" s="57"/>
      <c r="BM141" s="57"/>
      <c r="BN141" s="57"/>
      <c r="BO141" s="57"/>
      <c r="BP141" s="57"/>
      <c r="BQ141" s="57"/>
      <c r="BR141" s="57"/>
      <c r="BS141" s="57"/>
      <c r="BT141" s="57"/>
      <c r="BU141" s="57"/>
      <c r="BV141" s="57"/>
    </row>
    <row r="142" spans="2:74">
      <c r="B142" s="27">
        <f>22</f>
        <v>22</v>
      </c>
      <c r="C142" s="67" t="s">
        <v>294</v>
      </c>
      <c r="D142" s="9">
        <v>2.0249999999999999</v>
      </c>
      <c r="E142" s="9">
        <v>0.98710435111998163</v>
      </c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  <c r="BI142" s="57"/>
      <c r="BJ142" s="57"/>
      <c r="BK142" s="57"/>
      <c r="BL142" s="57"/>
      <c r="BM142" s="57"/>
      <c r="BN142" s="57"/>
      <c r="BO142" s="57"/>
      <c r="BP142" s="57"/>
      <c r="BQ142" s="57"/>
      <c r="BR142" s="57"/>
      <c r="BS142" s="57"/>
      <c r="BT142" s="57"/>
      <c r="BU142" s="57"/>
      <c r="BV142" s="57"/>
    </row>
    <row r="143" spans="2:74" ht="30">
      <c r="B143" s="27">
        <f>23</f>
        <v>23</v>
      </c>
      <c r="C143" s="67" t="s">
        <v>290</v>
      </c>
      <c r="D143" s="9">
        <v>1.4</v>
      </c>
      <c r="E143" s="9">
        <v>0.76811457478686085</v>
      </c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  <c r="BB143" s="57"/>
      <c r="BC143" s="57"/>
      <c r="BD143" s="57"/>
      <c r="BE143" s="57"/>
      <c r="BF143" s="57"/>
      <c r="BG143" s="57"/>
      <c r="BH143" s="57"/>
      <c r="BI143" s="57"/>
      <c r="BJ143" s="57"/>
      <c r="BK143" s="57"/>
      <c r="BL143" s="57"/>
      <c r="BM143" s="57"/>
      <c r="BN143" s="57"/>
      <c r="BO143" s="57"/>
      <c r="BP143" s="57"/>
      <c r="BQ143" s="57"/>
      <c r="BR143" s="57"/>
      <c r="BS143" s="57"/>
      <c r="BT143" s="57"/>
      <c r="BU143" s="57"/>
      <c r="BV143" s="57"/>
    </row>
    <row r="144" spans="2:74">
      <c r="B144" s="27">
        <f>24</f>
        <v>24</v>
      </c>
      <c r="C144" s="77" t="s">
        <v>295</v>
      </c>
      <c r="D144" s="9">
        <v>2.8</v>
      </c>
      <c r="E144" s="9">
        <v>0.55677643628300222</v>
      </c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7"/>
      <c r="BD144" s="57"/>
      <c r="BE144" s="57"/>
      <c r="BF144" s="57"/>
      <c r="BG144" s="57"/>
      <c r="BH144" s="57"/>
      <c r="BI144" s="57"/>
      <c r="BJ144" s="57"/>
      <c r="BK144" s="57"/>
      <c r="BL144" s="57"/>
      <c r="BM144" s="57"/>
      <c r="BN144" s="57"/>
      <c r="BO144" s="57"/>
      <c r="BP144" s="57"/>
      <c r="BQ144" s="57"/>
      <c r="BR144" s="57"/>
      <c r="BS144" s="57"/>
      <c r="BT144" s="57"/>
      <c r="BU144" s="57"/>
      <c r="BV144" s="57"/>
    </row>
    <row r="145" spans="2:74" ht="30">
      <c r="B145" s="27">
        <f>25</f>
        <v>25</v>
      </c>
      <c r="C145" s="67" t="s">
        <v>289</v>
      </c>
      <c r="D145" s="9">
        <v>2.7749999999999999</v>
      </c>
      <c r="E145" s="9">
        <v>0.52380817099392407</v>
      </c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  <c r="BE145" s="57"/>
      <c r="BF145" s="57"/>
      <c r="BG145" s="57"/>
      <c r="BH145" s="57"/>
      <c r="BI145" s="57"/>
      <c r="BJ145" s="57"/>
      <c r="BK145" s="57"/>
      <c r="BL145" s="57"/>
      <c r="BM145" s="57"/>
      <c r="BN145" s="57"/>
      <c r="BO145" s="57"/>
      <c r="BP145" s="57"/>
      <c r="BQ145" s="57"/>
      <c r="BR145" s="57"/>
      <c r="BS145" s="57"/>
      <c r="BT145" s="57"/>
      <c r="BU145" s="57"/>
      <c r="BV145" s="57"/>
    </row>
    <row r="146" spans="2:74">
      <c r="B146" s="55"/>
      <c r="C146" s="57"/>
      <c r="D146" s="57"/>
      <c r="E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</row>
    <row r="147" spans="2:74">
      <c r="B147" s="55"/>
      <c r="C147" s="58"/>
      <c r="D147" s="57"/>
      <c r="E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</row>
    <row r="148" spans="2:74">
      <c r="B148" s="55"/>
      <c r="C148" s="58"/>
      <c r="D148" s="57"/>
      <c r="E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</row>
    <row r="149" spans="2:74">
      <c r="B149" s="55"/>
      <c r="C149" s="58"/>
      <c r="D149" s="57"/>
      <c r="E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  <c r="BB149" s="57"/>
      <c r="BC149" s="57"/>
      <c r="BD149" s="57"/>
      <c r="BE149" s="57"/>
      <c r="BF149" s="57"/>
      <c r="BG149" s="57"/>
      <c r="BH149" s="57"/>
      <c r="BI149" s="57"/>
      <c r="BJ149" s="57"/>
      <c r="BK149" s="57"/>
      <c r="BL149" s="57"/>
      <c r="BM149" s="57"/>
      <c r="BN149" s="57"/>
      <c r="BO149" s="57"/>
      <c r="BP149" s="57"/>
      <c r="BQ149" s="57"/>
      <c r="BR149" s="57"/>
      <c r="BS149" s="57"/>
      <c r="BT149" s="57"/>
      <c r="BU149" s="57"/>
      <c r="BV149" s="57"/>
    </row>
    <row r="150" spans="2:74">
      <c r="B150" s="55"/>
      <c r="C150" s="68"/>
      <c r="D150" s="57"/>
      <c r="E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57"/>
      <c r="BO150" s="57"/>
      <c r="BP150" s="57"/>
      <c r="BQ150" s="57"/>
      <c r="BR150" s="57"/>
      <c r="BS150" s="57"/>
      <c r="BT150" s="57"/>
      <c r="BU150" s="57"/>
      <c r="BV150" s="57"/>
    </row>
    <row r="151" spans="2:74">
      <c r="B151" s="55"/>
      <c r="C151" s="58"/>
      <c r="D151" s="57"/>
      <c r="E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7"/>
      <c r="BR151" s="57"/>
      <c r="BS151" s="57"/>
      <c r="BT151" s="57"/>
      <c r="BU151" s="57"/>
      <c r="BV151" s="57"/>
    </row>
    <row r="152" spans="2:74">
      <c r="B152" s="55"/>
      <c r="C152" s="58"/>
      <c r="D152" s="57"/>
      <c r="E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57"/>
      <c r="BS152" s="57"/>
      <c r="BT152" s="57"/>
      <c r="BU152" s="57"/>
      <c r="BV152" s="57"/>
    </row>
    <row r="153" spans="2:74">
      <c r="B153" s="55"/>
      <c r="C153" s="58"/>
      <c r="D153" s="57"/>
      <c r="E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7"/>
      <c r="BM153" s="57"/>
      <c r="BN153" s="57"/>
      <c r="BO153" s="57"/>
      <c r="BP153" s="57"/>
      <c r="BQ153" s="57"/>
      <c r="BR153" s="57"/>
      <c r="BS153" s="57"/>
      <c r="BT153" s="57"/>
      <c r="BU153" s="57"/>
      <c r="BV153" s="57"/>
    </row>
    <row r="154" spans="2:74">
      <c r="B154" s="55"/>
      <c r="C154" s="58"/>
      <c r="D154" s="57"/>
      <c r="E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57"/>
      <c r="BO154" s="57"/>
      <c r="BP154" s="57"/>
      <c r="BQ154" s="57"/>
      <c r="BR154" s="57"/>
      <c r="BS154" s="57"/>
      <c r="BT154" s="57"/>
      <c r="BU154" s="57"/>
      <c r="BV154" s="57"/>
    </row>
    <row r="155" spans="2:74">
      <c r="B155" s="55"/>
      <c r="C155" s="58"/>
      <c r="D155" s="57"/>
      <c r="E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57"/>
      <c r="BO155" s="57"/>
      <c r="BP155" s="57"/>
      <c r="BQ155" s="57"/>
      <c r="BR155" s="57"/>
      <c r="BS155" s="57"/>
      <c r="BT155" s="57"/>
      <c r="BU155" s="57"/>
      <c r="BV155" s="57"/>
    </row>
    <row r="156" spans="2:74">
      <c r="B156" s="55"/>
      <c r="C156" s="68"/>
      <c r="D156" s="57"/>
      <c r="E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  <c r="BB156" s="57"/>
      <c r="BC156" s="57"/>
      <c r="BD156" s="57"/>
      <c r="BE156" s="57"/>
      <c r="BF156" s="57"/>
      <c r="BG156" s="57"/>
      <c r="BH156" s="57"/>
      <c r="BI156" s="57"/>
      <c r="BJ156" s="57"/>
      <c r="BK156" s="57"/>
      <c r="BL156" s="57"/>
      <c r="BM156" s="57"/>
      <c r="BN156" s="57"/>
      <c r="BO156" s="57"/>
      <c r="BP156" s="57"/>
      <c r="BQ156" s="57"/>
      <c r="BR156" s="57"/>
      <c r="BS156" s="57"/>
      <c r="BT156" s="57"/>
      <c r="BU156" s="57"/>
      <c r="BV156" s="57"/>
    </row>
    <row r="157" spans="2:74">
      <c r="B157" s="55"/>
      <c r="C157" s="58"/>
      <c r="D157" s="57"/>
      <c r="E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  <c r="BD157" s="57"/>
      <c r="BE157" s="57"/>
      <c r="BF157" s="57"/>
      <c r="BG157" s="57"/>
      <c r="BH157" s="57"/>
      <c r="BI157" s="57"/>
      <c r="BJ157" s="57"/>
      <c r="BK157" s="57"/>
      <c r="BL157" s="57"/>
      <c r="BM157" s="57"/>
      <c r="BN157" s="57"/>
      <c r="BO157" s="57"/>
      <c r="BP157" s="57"/>
      <c r="BQ157" s="57"/>
      <c r="BR157" s="57"/>
      <c r="BS157" s="57"/>
      <c r="BT157" s="57"/>
      <c r="BU157" s="57"/>
      <c r="BV157" s="57"/>
    </row>
    <row r="158" spans="2:74">
      <c r="B158" s="55"/>
      <c r="C158" s="58"/>
      <c r="D158" s="57"/>
      <c r="E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7"/>
      <c r="BC158" s="57"/>
      <c r="BD158" s="57"/>
      <c r="BE158" s="57"/>
      <c r="BF158" s="57"/>
      <c r="BG158" s="57"/>
      <c r="BH158" s="57"/>
      <c r="BI158" s="57"/>
      <c r="BJ158" s="57"/>
      <c r="BK158" s="57"/>
      <c r="BL158" s="57"/>
      <c r="BM158" s="57"/>
      <c r="BN158" s="57"/>
      <c r="BO158" s="57"/>
      <c r="BP158" s="57"/>
      <c r="BQ158" s="57"/>
      <c r="BR158" s="57"/>
      <c r="BS158" s="57"/>
      <c r="BT158" s="57"/>
      <c r="BU158" s="57"/>
      <c r="BV158" s="57"/>
    </row>
    <row r="159" spans="2:74">
      <c r="B159" s="55"/>
      <c r="C159" s="58"/>
      <c r="D159" s="57"/>
      <c r="E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/>
      <c r="BD159" s="57"/>
      <c r="BE159" s="57"/>
      <c r="BF159" s="57"/>
      <c r="BG159" s="57"/>
      <c r="BH159" s="57"/>
      <c r="BI159" s="57"/>
      <c r="BJ159" s="57"/>
      <c r="BK159" s="57"/>
      <c r="BL159" s="57"/>
      <c r="BM159" s="57"/>
      <c r="BN159" s="57"/>
      <c r="BO159" s="57"/>
      <c r="BP159" s="57"/>
      <c r="BQ159" s="57"/>
      <c r="BR159" s="57"/>
      <c r="BS159" s="57"/>
      <c r="BT159" s="57"/>
      <c r="BU159" s="57"/>
      <c r="BV159" s="57"/>
    </row>
    <row r="160" spans="2:74">
      <c r="B160" s="55"/>
      <c r="C160" s="58"/>
      <c r="D160" s="57"/>
      <c r="E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  <c r="BB160" s="57"/>
      <c r="BC160" s="57"/>
      <c r="BD160" s="57"/>
      <c r="BE160" s="57"/>
      <c r="BF160" s="57"/>
      <c r="BG160" s="57"/>
      <c r="BH160" s="57"/>
      <c r="BI160" s="57"/>
      <c r="BJ160" s="57"/>
      <c r="BK160" s="57"/>
      <c r="BL160" s="57"/>
      <c r="BM160" s="57"/>
      <c r="BN160" s="57"/>
      <c r="BO160" s="57"/>
      <c r="BP160" s="57"/>
      <c r="BQ160" s="57"/>
      <c r="BR160" s="57"/>
      <c r="BS160" s="57"/>
      <c r="BT160" s="57"/>
      <c r="BU160" s="57"/>
      <c r="BV160" s="57"/>
    </row>
    <row r="161" spans="2:74">
      <c r="B161" s="55"/>
      <c r="C161" s="68"/>
      <c r="D161" s="57"/>
      <c r="E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7"/>
      <c r="BK161" s="57"/>
      <c r="BL161" s="57"/>
      <c r="BM161" s="57"/>
      <c r="BN161" s="57"/>
      <c r="BO161" s="57"/>
      <c r="BP161" s="57"/>
      <c r="BQ161" s="57"/>
      <c r="BR161" s="57"/>
      <c r="BS161" s="57"/>
      <c r="BT161" s="57"/>
      <c r="BU161" s="57"/>
      <c r="BV161" s="57"/>
    </row>
    <row r="162" spans="2:74">
      <c r="B162" s="55"/>
      <c r="C162" s="68"/>
      <c r="D162" s="57"/>
      <c r="E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  <c r="BB162" s="57"/>
      <c r="BC162" s="57"/>
      <c r="BD162" s="57"/>
      <c r="BE162" s="57"/>
      <c r="BF162" s="57"/>
      <c r="BG162" s="57"/>
      <c r="BH162" s="57"/>
      <c r="BI162" s="57"/>
      <c r="BJ162" s="57"/>
      <c r="BK162" s="57"/>
      <c r="BL162" s="57"/>
      <c r="BM162" s="57"/>
      <c r="BN162" s="57"/>
      <c r="BO162" s="57"/>
      <c r="BP162" s="57"/>
      <c r="BQ162" s="57"/>
      <c r="BR162" s="57"/>
      <c r="BS162" s="57"/>
      <c r="BT162" s="57"/>
      <c r="BU162" s="57"/>
      <c r="BV162" s="57"/>
    </row>
    <row r="163" spans="2:74">
      <c r="B163" s="55"/>
      <c r="C163" s="68"/>
      <c r="D163" s="57"/>
      <c r="E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7"/>
      <c r="BL163" s="57"/>
      <c r="BM163" s="57"/>
      <c r="BN163" s="57"/>
      <c r="BO163" s="57"/>
      <c r="BP163" s="57"/>
      <c r="BQ163" s="57"/>
      <c r="BR163" s="57"/>
      <c r="BS163" s="57"/>
      <c r="BT163" s="57"/>
      <c r="BU163" s="57"/>
      <c r="BV163" s="57"/>
    </row>
    <row r="164" spans="2:74">
      <c r="B164" s="55"/>
      <c r="C164" s="58"/>
      <c r="D164" s="57"/>
      <c r="E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  <c r="BB164" s="57"/>
      <c r="BC164" s="57"/>
      <c r="BD164" s="57"/>
      <c r="BE164" s="57"/>
      <c r="BF164" s="57"/>
      <c r="BG164" s="57"/>
      <c r="BH164" s="57"/>
      <c r="BI164" s="57"/>
      <c r="BJ164" s="57"/>
      <c r="BK164" s="57"/>
      <c r="BL164" s="57"/>
      <c r="BM164" s="57"/>
      <c r="BN164" s="57"/>
      <c r="BO164" s="57"/>
      <c r="BP164" s="57"/>
      <c r="BQ164" s="57"/>
      <c r="BR164" s="57"/>
      <c r="BS164" s="57"/>
      <c r="BT164" s="57"/>
      <c r="BU164" s="57"/>
      <c r="BV164" s="57"/>
    </row>
    <row r="165" spans="2:74">
      <c r="B165" s="55"/>
      <c r="C165" s="68"/>
      <c r="D165" s="57"/>
      <c r="E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7"/>
      <c r="BL165" s="57"/>
      <c r="BM165" s="57"/>
      <c r="BN165" s="57"/>
      <c r="BO165" s="57"/>
      <c r="BP165" s="57"/>
      <c r="BQ165" s="57"/>
      <c r="BR165" s="57"/>
      <c r="BS165" s="57"/>
      <c r="BT165" s="57"/>
      <c r="BU165" s="57"/>
      <c r="BV165" s="57"/>
    </row>
    <row r="166" spans="2:74">
      <c r="B166" s="55"/>
      <c r="C166" s="68"/>
      <c r="D166" s="57"/>
      <c r="E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</row>
    <row r="167" spans="2:74">
      <c r="B167" s="55"/>
      <c r="C167" s="58"/>
      <c r="D167" s="57"/>
      <c r="E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</row>
    <row r="168" spans="2:74">
      <c r="B168" s="55"/>
      <c r="C168" s="58"/>
      <c r="D168" s="57"/>
      <c r="E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</row>
    <row r="169" spans="2:74">
      <c r="B169" s="55"/>
      <c r="C169" s="68"/>
      <c r="D169" s="57"/>
      <c r="E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</row>
    <row r="170" spans="2:74">
      <c r="B170" s="55"/>
      <c r="C170" s="68"/>
      <c r="D170" s="57"/>
      <c r="E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</row>
    <row r="171" spans="2:74">
      <c r="B171" s="55"/>
      <c r="C171" s="58"/>
      <c r="D171" s="57"/>
      <c r="E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7"/>
      <c r="BP171" s="57"/>
      <c r="BQ171" s="57"/>
      <c r="BR171" s="57"/>
      <c r="BS171" s="57"/>
      <c r="BT171" s="57"/>
      <c r="BU171" s="57"/>
      <c r="BV171" s="57"/>
    </row>
    <row r="172" spans="2:74">
      <c r="B172" s="55"/>
      <c r="C172" s="58"/>
      <c r="D172" s="57"/>
      <c r="E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57"/>
      <c r="BK172" s="57"/>
      <c r="BL172" s="57"/>
      <c r="BM172" s="57"/>
      <c r="BN172" s="57"/>
      <c r="BO172" s="57"/>
      <c r="BP172" s="57"/>
      <c r="BQ172" s="57"/>
      <c r="BR172" s="57"/>
      <c r="BS172" s="57"/>
      <c r="BT172" s="57"/>
      <c r="BU172" s="57"/>
      <c r="BV172" s="57"/>
    </row>
    <row r="173" spans="2:74">
      <c r="B173" s="55"/>
      <c r="C173" s="58"/>
      <c r="D173" s="57"/>
      <c r="E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  <c r="BB173" s="57"/>
      <c r="BC173" s="57"/>
      <c r="BD173" s="57"/>
      <c r="BE173" s="57"/>
      <c r="BF173" s="57"/>
      <c r="BG173" s="57"/>
      <c r="BH173" s="57"/>
      <c r="BI173" s="57"/>
      <c r="BJ173" s="57"/>
      <c r="BK173" s="57"/>
      <c r="BL173" s="57"/>
      <c r="BM173" s="57"/>
      <c r="BN173" s="57"/>
      <c r="BO173" s="57"/>
      <c r="BP173" s="57"/>
      <c r="BQ173" s="57"/>
      <c r="BR173" s="57"/>
      <c r="BS173" s="57"/>
      <c r="BT173" s="57"/>
      <c r="BU173" s="57"/>
      <c r="BV173" s="57"/>
    </row>
    <row r="174" spans="2:74">
      <c r="B174" s="55"/>
      <c r="C174" s="68"/>
      <c r="D174" s="57"/>
      <c r="E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  <c r="BC174" s="57"/>
      <c r="BD174" s="57"/>
      <c r="BE174" s="57"/>
      <c r="BF174" s="57"/>
      <c r="BG174" s="57"/>
      <c r="BH174" s="57"/>
      <c r="BI174" s="57"/>
      <c r="BJ174" s="57"/>
      <c r="BK174" s="57"/>
      <c r="BL174" s="57"/>
      <c r="BM174" s="57"/>
      <c r="BN174" s="57"/>
      <c r="BO174" s="57"/>
      <c r="BP174" s="57"/>
      <c r="BQ174" s="57"/>
      <c r="BR174" s="57"/>
      <c r="BS174" s="57"/>
      <c r="BT174" s="57"/>
      <c r="BU174" s="57"/>
      <c r="BV174" s="57"/>
    </row>
    <row r="175" spans="2:74">
      <c r="B175" s="55"/>
      <c r="C175" s="68"/>
      <c r="D175" s="57"/>
      <c r="E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7"/>
      <c r="BR175" s="57"/>
      <c r="BS175" s="57"/>
      <c r="BT175" s="57"/>
      <c r="BU175" s="57"/>
      <c r="BV175" s="57"/>
    </row>
    <row r="176" spans="2:74">
      <c r="B176" s="55"/>
      <c r="C176" s="68"/>
      <c r="D176" s="57"/>
      <c r="E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  <c r="BI176" s="57"/>
      <c r="BJ176" s="57"/>
      <c r="BK176" s="57"/>
      <c r="BL176" s="57"/>
      <c r="BM176" s="57"/>
      <c r="BN176" s="57"/>
      <c r="BO176" s="57"/>
      <c r="BP176" s="57"/>
      <c r="BQ176" s="57"/>
      <c r="BR176" s="57"/>
      <c r="BS176" s="57"/>
      <c r="BT176" s="57"/>
      <c r="BU176" s="57"/>
      <c r="BV176" s="57"/>
    </row>
    <row r="177" spans="2:74">
      <c r="B177" s="55"/>
      <c r="C177" s="68"/>
      <c r="D177" s="57"/>
      <c r="E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  <c r="BB177" s="57"/>
      <c r="BC177" s="57"/>
      <c r="BD177" s="57"/>
      <c r="BE177" s="57"/>
      <c r="BF177" s="57"/>
      <c r="BG177" s="57"/>
      <c r="BH177" s="57"/>
      <c r="BI177" s="57"/>
      <c r="BJ177" s="57"/>
      <c r="BK177" s="57"/>
      <c r="BL177" s="57"/>
      <c r="BM177" s="57"/>
      <c r="BN177" s="57"/>
      <c r="BO177" s="57"/>
      <c r="BP177" s="57"/>
      <c r="BQ177" s="57"/>
      <c r="BR177" s="57"/>
      <c r="BS177" s="57"/>
      <c r="BT177" s="57"/>
      <c r="BU177" s="57"/>
      <c r="BV177" s="57"/>
    </row>
    <row r="178" spans="2:74">
      <c r="B178" s="55"/>
      <c r="C178" s="68"/>
      <c r="D178" s="57"/>
      <c r="E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  <c r="BB178" s="57"/>
      <c r="BC178" s="57"/>
      <c r="BD178" s="57"/>
      <c r="BE178" s="57"/>
      <c r="BF178" s="57"/>
      <c r="BG178" s="57"/>
      <c r="BH178" s="57"/>
      <c r="BI178" s="57"/>
      <c r="BJ178" s="57"/>
      <c r="BK178" s="57"/>
      <c r="BL178" s="57"/>
      <c r="BM178" s="57"/>
      <c r="BN178" s="57"/>
      <c r="BO178" s="57"/>
      <c r="BP178" s="57"/>
      <c r="BQ178" s="57"/>
      <c r="BR178" s="57"/>
      <c r="BS178" s="57"/>
      <c r="BT178" s="57"/>
      <c r="BU178" s="57"/>
      <c r="BV178" s="57"/>
    </row>
    <row r="179" spans="2:74">
      <c r="B179" s="55"/>
      <c r="C179" s="68"/>
      <c r="D179" s="57"/>
      <c r="E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  <c r="BB179" s="57"/>
      <c r="BC179" s="57"/>
      <c r="BD179" s="57"/>
      <c r="BE179" s="57"/>
      <c r="BF179" s="57"/>
      <c r="BG179" s="57"/>
      <c r="BH179" s="57"/>
      <c r="BI179" s="57"/>
      <c r="BJ179" s="57"/>
      <c r="BK179" s="57"/>
      <c r="BL179" s="57"/>
      <c r="BM179" s="57"/>
      <c r="BN179" s="57"/>
      <c r="BO179" s="57"/>
      <c r="BP179" s="57"/>
      <c r="BQ179" s="57"/>
      <c r="BR179" s="57"/>
      <c r="BS179" s="57"/>
      <c r="BT179" s="57"/>
      <c r="BU179" s="57"/>
      <c r="BV179" s="57"/>
    </row>
    <row r="180" spans="2:74">
      <c r="B180" s="55"/>
      <c r="C180" s="68"/>
      <c r="D180" s="57"/>
      <c r="E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  <c r="BB180" s="57"/>
      <c r="BC180" s="57"/>
      <c r="BD180" s="57"/>
      <c r="BE180" s="57"/>
      <c r="BF180" s="57"/>
      <c r="BG180" s="57"/>
      <c r="BH180" s="57"/>
      <c r="BI180" s="57"/>
      <c r="BJ180" s="57"/>
      <c r="BK180" s="57"/>
      <c r="BL180" s="57"/>
      <c r="BM180" s="57"/>
      <c r="BN180" s="57"/>
      <c r="BO180" s="57"/>
      <c r="BP180" s="57"/>
      <c r="BQ180" s="57"/>
      <c r="BR180" s="57"/>
      <c r="BS180" s="57"/>
      <c r="BT180" s="57"/>
      <c r="BU180" s="57"/>
      <c r="BV180" s="57"/>
    </row>
    <row r="181" spans="2:74">
      <c r="B181" s="55"/>
      <c r="C181" s="68"/>
      <c r="D181" s="57"/>
      <c r="E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57"/>
      <c r="BB181" s="57"/>
      <c r="BC181" s="57"/>
      <c r="BD181" s="57"/>
      <c r="BE181" s="57"/>
      <c r="BF181" s="57"/>
      <c r="BG181" s="57"/>
      <c r="BH181" s="57"/>
      <c r="BI181" s="57"/>
      <c r="BJ181" s="57"/>
      <c r="BK181" s="57"/>
      <c r="BL181" s="57"/>
      <c r="BM181" s="57"/>
      <c r="BN181" s="57"/>
      <c r="BO181" s="57"/>
      <c r="BP181" s="57"/>
      <c r="BQ181" s="57"/>
      <c r="BR181" s="57"/>
      <c r="BS181" s="57"/>
      <c r="BT181" s="57"/>
      <c r="BU181" s="57"/>
      <c r="BV181" s="57"/>
    </row>
    <row r="182" spans="2:74">
      <c r="B182" s="55"/>
      <c r="C182" s="58"/>
      <c r="D182" s="57"/>
      <c r="E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  <c r="BA182" s="57"/>
      <c r="BB182" s="57"/>
      <c r="BC182" s="57"/>
      <c r="BD182" s="57"/>
      <c r="BE182" s="57"/>
      <c r="BF182" s="57"/>
      <c r="BG182" s="57"/>
      <c r="BH182" s="57"/>
      <c r="BI182" s="57"/>
      <c r="BJ182" s="57"/>
      <c r="BK182" s="57"/>
      <c r="BL182" s="57"/>
      <c r="BM182" s="57"/>
      <c r="BN182" s="57"/>
      <c r="BO182" s="57"/>
      <c r="BP182" s="57"/>
      <c r="BQ182" s="57"/>
      <c r="BR182" s="57"/>
      <c r="BS182" s="57"/>
      <c r="BT182" s="57"/>
      <c r="BU182" s="57"/>
      <c r="BV182" s="57"/>
    </row>
    <row r="183" spans="2:74">
      <c r="B183" s="55"/>
      <c r="C183" s="58"/>
      <c r="D183" s="57"/>
      <c r="E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  <c r="BI183" s="57"/>
      <c r="BJ183" s="57"/>
      <c r="BK183" s="57"/>
      <c r="BL183" s="57"/>
      <c r="BM183" s="57"/>
      <c r="BN183" s="57"/>
      <c r="BO183" s="57"/>
      <c r="BP183" s="57"/>
      <c r="BQ183" s="57"/>
      <c r="BR183" s="57"/>
      <c r="BS183" s="57"/>
      <c r="BT183" s="57"/>
      <c r="BU183" s="57"/>
      <c r="BV183" s="57"/>
    </row>
    <row r="184" spans="2:74">
      <c r="B184" s="55"/>
      <c r="C184" s="68"/>
      <c r="D184" s="57"/>
      <c r="E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  <c r="BA184" s="57"/>
      <c r="BB184" s="57"/>
      <c r="BC184" s="57"/>
      <c r="BD184" s="57"/>
      <c r="BE184" s="57"/>
      <c r="BF184" s="57"/>
      <c r="BG184" s="57"/>
      <c r="BH184" s="57"/>
      <c r="BI184" s="57"/>
      <c r="BJ184" s="57"/>
      <c r="BK184" s="57"/>
      <c r="BL184" s="57"/>
      <c r="BM184" s="57"/>
      <c r="BN184" s="57"/>
      <c r="BO184" s="57"/>
      <c r="BP184" s="57"/>
      <c r="BQ184" s="57"/>
      <c r="BR184" s="57"/>
      <c r="BS184" s="57"/>
      <c r="BT184" s="57"/>
      <c r="BU184" s="57"/>
      <c r="BV184" s="57"/>
    </row>
    <row r="185" spans="2:74">
      <c r="B185" s="55"/>
      <c r="C185" s="58"/>
      <c r="D185" s="57"/>
      <c r="E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  <c r="BA185" s="57"/>
      <c r="BB185" s="57"/>
      <c r="BC185" s="57"/>
      <c r="BD185" s="57"/>
      <c r="BE185" s="57"/>
      <c r="BF185" s="57"/>
      <c r="BG185" s="57"/>
      <c r="BH185" s="57"/>
      <c r="BI185" s="57"/>
      <c r="BJ185" s="57"/>
      <c r="BK185" s="57"/>
      <c r="BL185" s="57"/>
      <c r="BM185" s="57"/>
      <c r="BN185" s="57"/>
      <c r="BO185" s="57"/>
      <c r="BP185" s="57"/>
      <c r="BQ185" s="57"/>
      <c r="BR185" s="57"/>
      <c r="BS185" s="57"/>
      <c r="BT185" s="57"/>
      <c r="BU185" s="57"/>
      <c r="BV185" s="57"/>
    </row>
    <row r="186" spans="2:74">
      <c r="B186" s="55"/>
      <c r="C186" s="68"/>
      <c r="D186" s="57"/>
      <c r="E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  <c r="BB186" s="57"/>
      <c r="BC186" s="57"/>
      <c r="BD186" s="57"/>
      <c r="BE186" s="57"/>
      <c r="BF186" s="57"/>
      <c r="BG186" s="57"/>
      <c r="BH186" s="57"/>
      <c r="BI186" s="57"/>
      <c r="BJ186" s="57"/>
      <c r="BK186" s="57"/>
      <c r="BL186" s="57"/>
      <c r="BM186" s="57"/>
      <c r="BN186" s="57"/>
      <c r="BO186" s="57"/>
      <c r="BP186" s="57"/>
      <c r="BQ186" s="57"/>
      <c r="BR186" s="57"/>
      <c r="BS186" s="57"/>
      <c r="BT186" s="57"/>
      <c r="BU186" s="57"/>
      <c r="BV186" s="57"/>
    </row>
    <row r="187" spans="2:74">
      <c r="B187" s="55"/>
      <c r="C187" s="68"/>
      <c r="D187" s="57"/>
      <c r="E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  <c r="BM187" s="57"/>
      <c r="BN187" s="57"/>
      <c r="BO187" s="57"/>
      <c r="BP187" s="57"/>
      <c r="BQ187" s="57"/>
      <c r="BR187" s="57"/>
      <c r="BS187" s="57"/>
      <c r="BT187" s="57"/>
      <c r="BU187" s="57"/>
      <c r="BV187" s="57"/>
    </row>
    <row r="188" spans="2:74">
      <c r="B188" s="55"/>
      <c r="C188" s="68"/>
      <c r="D188" s="57"/>
      <c r="E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  <c r="BM188" s="57"/>
      <c r="BN188" s="57"/>
      <c r="BO188" s="57"/>
      <c r="BP188" s="57"/>
      <c r="BQ188" s="57"/>
      <c r="BR188" s="57"/>
      <c r="BS188" s="57"/>
      <c r="BT188" s="57"/>
      <c r="BU188" s="57"/>
      <c r="BV188" s="57"/>
    </row>
    <row r="189" spans="2:74">
      <c r="B189" s="55"/>
      <c r="C189" s="68"/>
      <c r="D189" s="57"/>
      <c r="E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  <c r="BM189" s="57"/>
      <c r="BN189" s="57"/>
      <c r="BO189" s="57"/>
      <c r="BP189" s="57"/>
      <c r="BQ189" s="57"/>
      <c r="BR189" s="57"/>
      <c r="BS189" s="57"/>
      <c r="BT189" s="57"/>
      <c r="BU189" s="57"/>
      <c r="BV189" s="57"/>
    </row>
    <row r="190" spans="2:74">
      <c r="B190" s="55"/>
      <c r="C190" s="68"/>
      <c r="D190" s="57"/>
      <c r="E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  <c r="BB190" s="57"/>
      <c r="BC190" s="57"/>
      <c r="BD190" s="57"/>
      <c r="BE190" s="57"/>
      <c r="BF190" s="57"/>
      <c r="BG190" s="57"/>
      <c r="BH190" s="57"/>
      <c r="BI190" s="57"/>
      <c r="BJ190" s="57"/>
      <c r="BK190" s="57"/>
      <c r="BL190" s="57"/>
      <c r="BM190" s="57"/>
      <c r="BN190" s="57"/>
      <c r="BO190" s="57"/>
      <c r="BP190" s="57"/>
      <c r="BQ190" s="57"/>
      <c r="BR190" s="57"/>
      <c r="BS190" s="57"/>
      <c r="BT190" s="57"/>
      <c r="BU190" s="57"/>
      <c r="BV190" s="57"/>
    </row>
    <row r="191" spans="2:74">
      <c r="B191" s="55"/>
      <c r="C191" s="58"/>
      <c r="D191" s="57"/>
      <c r="E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  <c r="BB191" s="57"/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  <c r="BM191" s="57"/>
      <c r="BN191" s="57"/>
      <c r="BO191" s="57"/>
      <c r="BP191" s="57"/>
      <c r="BQ191" s="57"/>
      <c r="BR191" s="57"/>
      <c r="BS191" s="57"/>
      <c r="BT191" s="57"/>
      <c r="BU191" s="57"/>
      <c r="BV191" s="57"/>
    </row>
    <row r="192" spans="2:74">
      <c r="B192" s="55"/>
      <c r="C192" s="68"/>
      <c r="D192" s="57"/>
      <c r="E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  <c r="BB192" s="57"/>
      <c r="BC192" s="57"/>
      <c r="BD192" s="57"/>
      <c r="BE192" s="57"/>
      <c r="BF192" s="57"/>
      <c r="BG192" s="57"/>
      <c r="BH192" s="57"/>
      <c r="BI192" s="57"/>
      <c r="BJ192" s="57"/>
      <c r="BK192" s="57"/>
      <c r="BL192" s="57"/>
      <c r="BM192" s="57"/>
      <c r="BN192" s="57"/>
      <c r="BO192" s="57"/>
      <c r="BP192" s="57"/>
      <c r="BQ192" s="57"/>
      <c r="BR192" s="57"/>
      <c r="BS192" s="57"/>
      <c r="BT192" s="57"/>
      <c r="BU192" s="57"/>
      <c r="BV192" s="57"/>
    </row>
    <row r="193" spans="2:74">
      <c r="B193" s="55"/>
      <c r="C193" s="68"/>
      <c r="D193" s="57"/>
      <c r="E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  <c r="BB193" s="57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  <c r="BM193" s="57"/>
      <c r="BN193" s="57"/>
      <c r="BO193" s="57"/>
      <c r="BP193" s="57"/>
      <c r="BQ193" s="57"/>
      <c r="BR193" s="57"/>
      <c r="BS193" s="57"/>
      <c r="BT193" s="57"/>
      <c r="BU193" s="57"/>
      <c r="BV193" s="57"/>
    </row>
    <row r="194" spans="2:74">
      <c r="B194" s="55"/>
      <c r="C194" s="68"/>
      <c r="D194" s="57"/>
      <c r="E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  <c r="BJ194" s="57"/>
      <c r="BK194" s="57"/>
      <c r="BL194" s="57"/>
      <c r="BM194" s="57"/>
      <c r="BN194" s="57"/>
      <c r="BO194" s="57"/>
      <c r="BP194" s="57"/>
      <c r="BQ194" s="57"/>
      <c r="BR194" s="57"/>
      <c r="BS194" s="57"/>
      <c r="BT194" s="57"/>
      <c r="BU194" s="57"/>
      <c r="BV194" s="57"/>
    </row>
    <row r="195" spans="2:74">
      <c r="B195" s="55"/>
      <c r="C195" s="68"/>
      <c r="D195" s="57"/>
      <c r="E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  <c r="BM195" s="57"/>
      <c r="BN195" s="57"/>
      <c r="BO195" s="57"/>
      <c r="BP195" s="57"/>
      <c r="BQ195" s="57"/>
      <c r="BR195" s="57"/>
      <c r="BS195" s="57"/>
      <c r="BT195" s="57"/>
      <c r="BU195" s="57"/>
      <c r="BV195" s="57"/>
    </row>
    <row r="196" spans="2:74">
      <c r="B196" s="55"/>
      <c r="C196" s="68"/>
      <c r="D196" s="57"/>
      <c r="E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  <c r="BM196" s="57"/>
      <c r="BN196" s="57"/>
      <c r="BO196" s="57"/>
      <c r="BP196" s="57"/>
      <c r="BQ196" s="57"/>
      <c r="BR196" s="57"/>
      <c r="BS196" s="57"/>
      <c r="BT196" s="57"/>
      <c r="BU196" s="57"/>
      <c r="BV196" s="57"/>
    </row>
    <row r="197" spans="2:74">
      <c r="B197" s="55"/>
      <c r="C197" s="58"/>
      <c r="D197" s="57"/>
      <c r="E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  <c r="BM197" s="57"/>
      <c r="BN197" s="57"/>
      <c r="BO197" s="57"/>
      <c r="BP197" s="57"/>
      <c r="BQ197" s="57"/>
      <c r="BR197" s="57"/>
      <c r="BS197" s="57"/>
      <c r="BT197" s="57"/>
      <c r="BU197" s="57"/>
      <c r="BV197" s="57"/>
    </row>
    <row r="198" spans="2:74">
      <c r="B198" s="57"/>
      <c r="C198" s="58"/>
      <c r="D198" s="57"/>
      <c r="E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  <c r="BM198" s="57"/>
      <c r="BN198" s="57"/>
      <c r="BO198" s="57"/>
      <c r="BP198" s="57"/>
      <c r="BQ198" s="57"/>
      <c r="BR198" s="57"/>
      <c r="BS198" s="57"/>
      <c r="BT198" s="57"/>
      <c r="BU198" s="57"/>
      <c r="BV198" s="57"/>
    </row>
    <row r="199" spans="2:74">
      <c r="B199" s="57"/>
      <c r="C199" s="58"/>
      <c r="D199" s="57"/>
      <c r="E199" s="57"/>
    </row>
    <row r="200" spans="2:74">
      <c r="B200" s="57"/>
      <c r="C200" s="58"/>
      <c r="D200" s="57"/>
      <c r="E200" s="57"/>
    </row>
    <row r="201" spans="2:74">
      <c r="B201" s="57"/>
      <c r="C201" s="58"/>
      <c r="D201" s="57"/>
      <c r="E201" s="57"/>
    </row>
    <row r="202" spans="2:74">
      <c r="B202" s="57"/>
      <c r="C202" s="58"/>
      <c r="D202" s="57"/>
      <c r="E202" s="57"/>
    </row>
    <row r="203" spans="2:74">
      <c r="B203" s="57"/>
      <c r="C203" s="58"/>
      <c r="D203" s="57"/>
      <c r="E203" s="57"/>
    </row>
    <row r="204" spans="2:74">
      <c r="B204" s="57"/>
      <c r="C204" s="58"/>
      <c r="D204" s="57"/>
      <c r="E204" s="57"/>
    </row>
    <row r="205" spans="2:74">
      <c r="B205" s="57"/>
      <c r="C205" s="58"/>
      <c r="D205" s="57"/>
      <c r="E205" s="57"/>
    </row>
    <row r="206" spans="2:74">
      <c r="B206" s="57"/>
      <c r="C206" s="58"/>
      <c r="D206" s="57"/>
      <c r="E206" s="57"/>
    </row>
    <row r="207" spans="2:74">
      <c r="C207" s="5"/>
    </row>
    <row r="208" spans="2:74">
      <c r="C208" s="5"/>
    </row>
    <row r="209" spans="3:3">
      <c r="C209" s="5"/>
    </row>
    <row r="210" spans="3:3">
      <c r="C210" s="5"/>
    </row>
    <row r="211" spans="3:3">
      <c r="C211" s="5"/>
    </row>
    <row r="212" spans="3:3">
      <c r="C212" s="5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'C:\Users\Vanni Hope\Downloads\[Batticaloa District.xlsx]Sheet1'!#REF!</xm:f>
          </x14:formula1>
          <xm:sqref>D7:L38</xm:sqref>
        </x14:dataValidation>
        <x14:dataValidation type="list" allowBlank="1" showInputMessage="1" showErrorMessage="1">
          <x14:formula1>
            <xm:f>'C:\Users\Vanni Hope\Downloads\[Batticaloa District.xlsx]Sheet1'!#REF!</xm:f>
          </x14:formula1>
          <xm:sqref>O7:S38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8"/>
  <sheetViews>
    <sheetView workbookViewId="0">
      <selection activeCell="H9" sqref="H9"/>
    </sheetView>
  </sheetViews>
  <sheetFormatPr defaultRowHeight="15"/>
  <cols>
    <col min="2" max="2" width="5.85546875" customWidth="1"/>
    <col min="3" max="3" width="42.7109375" customWidth="1"/>
    <col min="4" max="4" width="7.85546875" customWidth="1"/>
    <col min="6" max="6" width="5.7109375" customWidth="1"/>
    <col min="7" max="7" width="10.7109375" customWidth="1"/>
    <col min="8" max="8" width="16.140625" customWidth="1"/>
    <col min="9" max="9" width="7" customWidth="1"/>
    <col min="10" max="10" width="6.42578125" customWidth="1"/>
  </cols>
  <sheetData>
    <row r="3" spans="2:12">
      <c r="B3" s="120"/>
      <c r="C3" s="107"/>
      <c r="D3" s="69"/>
      <c r="E3" s="69"/>
      <c r="F3" s="69"/>
      <c r="G3" s="69"/>
      <c r="H3" s="69"/>
      <c r="I3" s="49" t="s">
        <v>3</v>
      </c>
      <c r="J3" s="50"/>
      <c r="K3" s="16"/>
      <c r="L3" s="19"/>
    </row>
    <row r="4" spans="2:12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  <c r="L4" s="18"/>
    </row>
    <row r="5" spans="2:12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7">
        <v>43596</v>
      </c>
      <c r="J5" s="26">
        <v>44409</v>
      </c>
      <c r="K5" s="6" t="s">
        <v>7</v>
      </c>
      <c r="L5" s="6" t="s">
        <v>8</v>
      </c>
    </row>
    <row r="6" spans="2:12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9">
        <v>3</v>
      </c>
      <c r="J6" s="8">
        <v>0</v>
      </c>
      <c r="K6" s="9">
        <f t="shared" ref="K6:K28" si="0">J6-I6</f>
        <v>-3</v>
      </c>
      <c r="L6" s="9"/>
    </row>
    <row r="7" spans="2:12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9">
        <v>2</v>
      </c>
      <c r="J7" s="8">
        <v>2</v>
      </c>
      <c r="K7" s="9">
        <f t="shared" si="0"/>
        <v>0</v>
      </c>
      <c r="L7" s="9"/>
    </row>
    <row r="8" spans="2:12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9">
        <v>1</v>
      </c>
      <c r="J8" s="8">
        <v>1</v>
      </c>
      <c r="K8" s="9">
        <f t="shared" si="0"/>
        <v>0</v>
      </c>
      <c r="L8" s="9"/>
    </row>
    <row r="9" spans="2:12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9">
        <v>3</v>
      </c>
      <c r="J9" s="8">
        <v>3</v>
      </c>
      <c r="K9" s="9">
        <f t="shared" si="0"/>
        <v>0</v>
      </c>
      <c r="L9" s="9"/>
    </row>
    <row r="10" spans="2:12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9">
        <v>0</v>
      </c>
      <c r="J10" s="8">
        <v>0</v>
      </c>
      <c r="K10" s="9">
        <f t="shared" si="0"/>
        <v>0</v>
      </c>
      <c r="L10" s="9"/>
    </row>
    <row r="11" spans="2:12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9">
        <v>0</v>
      </c>
      <c r="J11" s="8">
        <v>0</v>
      </c>
      <c r="K11" s="9">
        <f t="shared" si="0"/>
        <v>0</v>
      </c>
      <c r="L11" s="9"/>
    </row>
    <row r="12" spans="2:12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9">
        <v>3</v>
      </c>
      <c r="J12" s="8">
        <v>3</v>
      </c>
      <c r="K12" s="9">
        <f t="shared" si="0"/>
        <v>0</v>
      </c>
      <c r="L12" s="9"/>
    </row>
    <row r="13" spans="2:12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9">
        <v>1</v>
      </c>
      <c r="J13" s="8">
        <v>1</v>
      </c>
      <c r="K13" s="9">
        <f t="shared" si="0"/>
        <v>0</v>
      </c>
      <c r="L13" s="9">
        <v>1</v>
      </c>
    </row>
    <row r="14" spans="2:12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9">
        <v>1</v>
      </c>
      <c r="J14" s="8">
        <v>1</v>
      </c>
      <c r="K14" s="9">
        <f t="shared" si="0"/>
        <v>0</v>
      </c>
      <c r="L14" s="9"/>
    </row>
    <row r="15" spans="2:12" ht="20.45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9">
        <v>2</v>
      </c>
      <c r="J15" s="8">
        <v>2</v>
      </c>
      <c r="K15" s="9">
        <f t="shared" si="0"/>
        <v>0</v>
      </c>
      <c r="L15" s="9">
        <v>1</v>
      </c>
    </row>
    <row r="16" spans="2:12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9">
        <v>2</v>
      </c>
      <c r="J16" s="8">
        <v>2</v>
      </c>
      <c r="K16" s="9">
        <f t="shared" si="0"/>
        <v>0</v>
      </c>
      <c r="L16" s="9"/>
    </row>
    <row r="17" spans="2:12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9">
        <v>2</v>
      </c>
      <c r="J17" s="8">
        <v>2</v>
      </c>
      <c r="K17" s="9">
        <f t="shared" si="0"/>
        <v>0</v>
      </c>
      <c r="L17" s="9"/>
    </row>
    <row r="18" spans="2:12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9">
        <v>1</v>
      </c>
      <c r="J18" s="8">
        <v>1</v>
      </c>
      <c r="K18" s="9">
        <f t="shared" si="0"/>
        <v>0</v>
      </c>
      <c r="L18" s="9"/>
    </row>
    <row r="19" spans="2:12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9">
        <v>3</v>
      </c>
      <c r="J19" s="8">
        <v>3</v>
      </c>
      <c r="K19" s="9">
        <f t="shared" si="0"/>
        <v>0</v>
      </c>
      <c r="L19" s="9"/>
    </row>
    <row r="20" spans="2:12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9">
        <v>3</v>
      </c>
      <c r="J20" s="8">
        <v>3</v>
      </c>
      <c r="K20" s="9">
        <f t="shared" si="0"/>
        <v>0</v>
      </c>
      <c r="L20" s="9">
        <v>1</v>
      </c>
    </row>
    <row r="21" spans="2:12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9">
        <v>3</v>
      </c>
      <c r="J21" s="8">
        <v>3</v>
      </c>
      <c r="K21" s="9">
        <f t="shared" si="0"/>
        <v>0</v>
      </c>
      <c r="L21" s="9"/>
    </row>
    <row r="22" spans="2:12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9">
        <v>3</v>
      </c>
      <c r="J22" s="8">
        <v>3</v>
      </c>
      <c r="K22" s="9">
        <f t="shared" si="0"/>
        <v>0</v>
      </c>
      <c r="L22" s="9"/>
    </row>
    <row r="23" spans="2:12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9">
        <v>3</v>
      </c>
      <c r="J23" s="8">
        <v>3</v>
      </c>
      <c r="K23" s="9">
        <f t="shared" si="0"/>
        <v>0</v>
      </c>
      <c r="L23" s="9"/>
    </row>
    <row r="24" spans="2:12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9">
        <v>3</v>
      </c>
      <c r="J24" s="8">
        <v>4</v>
      </c>
      <c r="K24" s="9">
        <f t="shared" si="0"/>
        <v>1</v>
      </c>
      <c r="L24" s="9"/>
    </row>
    <row r="25" spans="2:12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1</v>
      </c>
      <c r="K25" s="10">
        <f t="shared" si="0"/>
        <v>-2</v>
      </c>
      <c r="L25" s="10"/>
    </row>
    <row r="26" spans="2:12">
      <c r="B26" s="170">
        <v>21</v>
      </c>
      <c r="C26" s="166" t="s">
        <v>289</v>
      </c>
      <c r="D26" s="127" t="s">
        <v>9</v>
      </c>
      <c r="E26" s="127" t="s">
        <v>10</v>
      </c>
      <c r="F26" s="127" t="s">
        <v>11</v>
      </c>
      <c r="G26" s="127" t="s">
        <v>325</v>
      </c>
      <c r="H26" s="127" t="s">
        <v>326</v>
      </c>
      <c r="I26" s="10">
        <v>0</v>
      </c>
      <c r="J26" s="10">
        <v>0</v>
      </c>
      <c r="K26" s="10">
        <f t="shared" si="0"/>
        <v>0</v>
      </c>
      <c r="L26" s="10">
        <v>1</v>
      </c>
    </row>
    <row r="27" spans="2:12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42</v>
      </c>
      <c r="J27" s="167">
        <f>SUM(J6:J26)</f>
        <v>38</v>
      </c>
      <c r="K27" s="167">
        <f t="shared" si="0"/>
        <v>-4</v>
      </c>
      <c r="L27" s="168"/>
    </row>
    <row r="28" spans="2:12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0.1891891891891892</v>
      </c>
      <c r="J28" s="169">
        <f>J27/(3*74)</f>
        <v>0.17117117117117117</v>
      </c>
      <c r="K28" s="167">
        <f t="shared" si="0"/>
        <v>-1.8018018018018028E-2</v>
      </c>
      <c r="L28" s="168"/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{FBE891D3-EBB5-4E95-9651-0E1DDC5F3AF5}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BE891D3-EBB5-4E95-9651-0E1DDC5F3A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8"/>
  <sheetViews>
    <sheetView workbookViewId="0">
      <selection activeCell="I28" sqref="I28"/>
    </sheetView>
  </sheetViews>
  <sheetFormatPr defaultRowHeight="15"/>
  <cols>
    <col min="3" max="3" width="39.28515625" customWidth="1"/>
    <col min="4" max="4" width="7.28515625" customWidth="1"/>
    <col min="6" max="6" width="5.5703125" customWidth="1"/>
    <col min="7" max="7" width="11" customWidth="1"/>
    <col min="8" max="8" width="16.140625" customWidth="1"/>
    <col min="9" max="9" width="7.5703125" customWidth="1"/>
    <col min="10" max="10" width="6.85546875" customWidth="1"/>
  </cols>
  <sheetData>
    <row r="3" spans="2:12">
      <c r="B3" s="120"/>
      <c r="C3" s="107"/>
      <c r="D3" s="69"/>
      <c r="E3" s="69"/>
      <c r="F3" s="69"/>
      <c r="G3" s="69"/>
      <c r="H3" s="69"/>
      <c r="I3" s="49" t="s">
        <v>3</v>
      </c>
      <c r="J3" s="50"/>
      <c r="K3" s="16"/>
      <c r="L3" s="19"/>
    </row>
    <row r="4" spans="2:12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  <c r="L4" s="18"/>
    </row>
    <row r="5" spans="2:12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7">
        <v>43586</v>
      </c>
      <c r="J5" s="26">
        <v>44409</v>
      </c>
      <c r="K5" s="6" t="s">
        <v>7</v>
      </c>
      <c r="L5" s="6" t="s">
        <v>8</v>
      </c>
    </row>
    <row r="6" spans="2:12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9">
        <v>4</v>
      </c>
      <c r="J6" s="8">
        <v>3</v>
      </c>
      <c r="K6" s="9">
        <f t="shared" ref="K6:K28" si="0">J6-I6</f>
        <v>-1</v>
      </c>
      <c r="L6" s="9"/>
    </row>
    <row r="7" spans="2:12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9">
        <v>3</v>
      </c>
      <c r="J7" s="8">
        <v>3</v>
      </c>
      <c r="K7" s="9">
        <f t="shared" si="0"/>
        <v>0</v>
      </c>
      <c r="L7" s="9"/>
    </row>
    <row r="8" spans="2:12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9">
        <v>1</v>
      </c>
      <c r="J8" s="8">
        <v>1</v>
      </c>
      <c r="K8" s="9">
        <f t="shared" si="0"/>
        <v>0</v>
      </c>
      <c r="L8" s="9"/>
    </row>
    <row r="9" spans="2:12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9">
        <v>0</v>
      </c>
      <c r="J9" s="8">
        <v>0</v>
      </c>
      <c r="K9" s="9">
        <f t="shared" si="0"/>
        <v>0</v>
      </c>
      <c r="L9" s="9"/>
    </row>
    <row r="10" spans="2:12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9">
        <v>0</v>
      </c>
      <c r="J10" s="8">
        <v>0</v>
      </c>
      <c r="K10" s="9">
        <f t="shared" si="0"/>
        <v>0</v>
      </c>
      <c r="L10" s="9"/>
    </row>
    <row r="11" spans="2:12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9">
        <v>0</v>
      </c>
      <c r="J11" s="8">
        <v>0</v>
      </c>
      <c r="K11" s="9">
        <f t="shared" si="0"/>
        <v>0</v>
      </c>
      <c r="L11" s="9"/>
    </row>
    <row r="12" spans="2:12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9">
        <v>3</v>
      </c>
      <c r="J12" s="8">
        <v>3</v>
      </c>
      <c r="K12" s="9">
        <f t="shared" si="0"/>
        <v>0</v>
      </c>
      <c r="L12" s="9"/>
    </row>
    <row r="13" spans="2:12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9">
        <v>1</v>
      </c>
      <c r="J13" s="8">
        <v>1</v>
      </c>
      <c r="K13" s="9">
        <f t="shared" si="0"/>
        <v>0</v>
      </c>
      <c r="L13" s="9">
        <v>1</v>
      </c>
    </row>
    <row r="14" spans="2:12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9">
        <v>1</v>
      </c>
      <c r="J14" s="8">
        <v>1</v>
      </c>
      <c r="K14" s="9">
        <f t="shared" si="0"/>
        <v>0</v>
      </c>
      <c r="L14" s="9"/>
    </row>
    <row r="15" spans="2:12" ht="20.45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9">
        <v>2</v>
      </c>
      <c r="J15" s="8">
        <v>2</v>
      </c>
      <c r="K15" s="9">
        <f t="shared" si="0"/>
        <v>0</v>
      </c>
      <c r="L15" s="9">
        <v>1</v>
      </c>
    </row>
    <row r="16" spans="2:12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9">
        <v>2</v>
      </c>
      <c r="J16" s="8">
        <v>2</v>
      </c>
      <c r="K16" s="9">
        <f t="shared" si="0"/>
        <v>0</v>
      </c>
      <c r="L16" s="9"/>
    </row>
    <row r="17" spans="2:12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9">
        <v>2</v>
      </c>
      <c r="J17" s="8">
        <v>2</v>
      </c>
      <c r="K17" s="9">
        <f t="shared" si="0"/>
        <v>0</v>
      </c>
      <c r="L17" s="9"/>
    </row>
    <row r="18" spans="2:12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9">
        <v>1</v>
      </c>
      <c r="J18" s="8">
        <v>1</v>
      </c>
      <c r="K18" s="9">
        <f t="shared" si="0"/>
        <v>0</v>
      </c>
      <c r="L18" s="9"/>
    </row>
    <row r="19" spans="2:12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9">
        <v>3</v>
      </c>
      <c r="J19" s="8">
        <v>3</v>
      </c>
      <c r="K19" s="9">
        <f t="shared" si="0"/>
        <v>0</v>
      </c>
      <c r="L19" s="9"/>
    </row>
    <row r="20" spans="2:12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9">
        <v>3</v>
      </c>
      <c r="J20" s="8">
        <v>3</v>
      </c>
      <c r="K20" s="9">
        <f t="shared" si="0"/>
        <v>0</v>
      </c>
      <c r="L20" s="9">
        <v>1</v>
      </c>
    </row>
    <row r="21" spans="2:12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9">
        <v>2</v>
      </c>
      <c r="J21" s="8">
        <v>2</v>
      </c>
      <c r="K21" s="9">
        <f t="shared" si="0"/>
        <v>0</v>
      </c>
      <c r="L21" s="9"/>
    </row>
    <row r="22" spans="2:12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9">
        <v>3</v>
      </c>
      <c r="J22" s="8">
        <v>0</v>
      </c>
      <c r="K22" s="9">
        <f t="shared" si="0"/>
        <v>-3</v>
      </c>
      <c r="L22" s="9"/>
    </row>
    <row r="23" spans="2:12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9">
        <v>3</v>
      </c>
      <c r="J23" s="8">
        <v>3</v>
      </c>
      <c r="K23" s="9">
        <f t="shared" si="0"/>
        <v>0</v>
      </c>
      <c r="L23" s="9"/>
    </row>
    <row r="24" spans="2:12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9">
        <v>3</v>
      </c>
      <c r="J24" s="8">
        <v>2</v>
      </c>
      <c r="K24" s="9">
        <f t="shared" si="0"/>
        <v>-1</v>
      </c>
      <c r="L24" s="9"/>
    </row>
    <row r="25" spans="2:12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1</v>
      </c>
      <c r="K25" s="10">
        <f t="shared" si="0"/>
        <v>-2</v>
      </c>
      <c r="L25" s="10"/>
    </row>
    <row r="26" spans="2:12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9">
        <v>0</v>
      </c>
      <c r="J26" s="9">
        <v>1</v>
      </c>
      <c r="K26" s="9">
        <f t="shared" si="0"/>
        <v>1</v>
      </c>
      <c r="L26" s="9">
        <v>1</v>
      </c>
    </row>
    <row r="27" spans="2:12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40</v>
      </c>
      <c r="J27" s="167">
        <f>SUM(J6:J26)</f>
        <v>34</v>
      </c>
      <c r="K27" s="167">
        <f t="shared" si="0"/>
        <v>-6</v>
      </c>
      <c r="L27" s="168"/>
    </row>
    <row r="28" spans="2:12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0.18018018018018017</v>
      </c>
      <c r="J28" s="169">
        <f>J27/(3*74)</f>
        <v>0.15315315315315314</v>
      </c>
      <c r="K28" s="167">
        <f t="shared" si="0"/>
        <v>-2.7027027027027029E-2</v>
      </c>
      <c r="L28" s="168"/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{4EC64117-19A6-4DDF-988F-91A2BF859884}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EC64117-19A6-4DDF-988F-91A2BF8598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8"/>
  <sheetViews>
    <sheetView workbookViewId="0">
      <selection activeCell="C28" sqref="C28"/>
    </sheetView>
  </sheetViews>
  <sheetFormatPr defaultRowHeight="15"/>
  <cols>
    <col min="3" max="3" width="43.42578125" customWidth="1"/>
    <col min="6" max="6" width="5.28515625" customWidth="1"/>
    <col min="7" max="7" width="10.7109375" customWidth="1"/>
    <col min="8" max="8" width="15.7109375" customWidth="1"/>
    <col min="9" max="9" width="7.140625" customWidth="1"/>
    <col min="10" max="10" width="6.7109375" customWidth="1"/>
  </cols>
  <sheetData>
    <row r="3" spans="2:12">
      <c r="B3" s="120"/>
      <c r="C3" s="107"/>
      <c r="D3" s="69"/>
      <c r="E3" s="69"/>
      <c r="F3" s="69"/>
      <c r="G3" s="69"/>
      <c r="H3" s="69"/>
      <c r="I3" s="49" t="s">
        <v>3</v>
      </c>
      <c r="J3" s="50"/>
      <c r="K3" s="16"/>
      <c r="L3" s="19"/>
    </row>
    <row r="4" spans="2:12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  <c r="L4" s="18"/>
    </row>
    <row r="5" spans="2:12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7">
        <v>43586</v>
      </c>
      <c r="J5" s="26">
        <v>44409</v>
      </c>
      <c r="K5" s="6" t="s">
        <v>7</v>
      </c>
      <c r="L5" s="6" t="s">
        <v>8</v>
      </c>
    </row>
    <row r="6" spans="2:12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9">
        <v>3</v>
      </c>
      <c r="J6" s="8">
        <v>4</v>
      </c>
      <c r="K6" s="9">
        <f t="shared" ref="K6:K28" si="0">J6-I6</f>
        <v>1</v>
      </c>
      <c r="L6" s="9"/>
    </row>
    <row r="7" spans="2:12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9">
        <v>2</v>
      </c>
      <c r="J7" s="8">
        <v>2</v>
      </c>
      <c r="K7" s="9">
        <f t="shared" si="0"/>
        <v>0</v>
      </c>
      <c r="L7" s="9"/>
    </row>
    <row r="8" spans="2:12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9">
        <v>1</v>
      </c>
      <c r="J8" s="8">
        <v>1</v>
      </c>
      <c r="K8" s="9">
        <f t="shared" si="0"/>
        <v>0</v>
      </c>
      <c r="L8" s="9"/>
    </row>
    <row r="9" spans="2:12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9">
        <v>0</v>
      </c>
      <c r="J9" s="8">
        <v>0</v>
      </c>
      <c r="K9" s="9">
        <f t="shared" si="0"/>
        <v>0</v>
      </c>
      <c r="L9" s="9"/>
    </row>
    <row r="10" spans="2:12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9">
        <v>0</v>
      </c>
      <c r="J10" s="8">
        <v>0</v>
      </c>
      <c r="K10" s="9">
        <f t="shared" si="0"/>
        <v>0</v>
      </c>
      <c r="L10" s="9"/>
    </row>
    <row r="11" spans="2:12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9">
        <v>0</v>
      </c>
      <c r="J11" s="8">
        <v>0</v>
      </c>
      <c r="K11" s="9">
        <f t="shared" si="0"/>
        <v>0</v>
      </c>
      <c r="L11" s="9"/>
    </row>
    <row r="12" spans="2:12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9">
        <v>3</v>
      </c>
      <c r="J12" s="8">
        <v>3</v>
      </c>
      <c r="K12" s="9">
        <f t="shared" si="0"/>
        <v>0</v>
      </c>
      <c r="L12" s="9"/>
    </row>
    <row r="13" spans="2:12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9">
        <v>1</v>
      </c>
      <c r="J13" s="8">
        <v>1</v>
      </c>
      <c r="K13" s="9">
        <f t="shared" si="0"/>
        <v>0</v>
      </c>
      <c r="L13" s="9">
        <v>1</v>
      </c>
    </row>
    <row r="14" spans="2:12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9">
        <v>1</v>
      </c>
      <c r="J14" s="8">
        <v>1</v>
      </c>
      <c r="K14" s="9">
        <f t="shared" si="0"/>
        <v>0</v>
      </c>
      <c r="L14" s="9"/>
    </row>
    <row r="15" spans="2:12" ht="17.45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9">
        <v>2</v>
      </c>
      <c r="J15" s="8">
        <v>2</v>
      </c>
      <c r="K15" s="9">
        <f t="shared" si="0"/>
        <v>0</v>
      </c>
      <c r="L15" s="9">
        <v>1</v>
      </c>
    </row>
    <row r="16" spans="2:12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9">
        <v>2</v>
      </c>
      <c r="J16" s="8">
        <v>2</v>
      </c>
      <c r="K16" s="9">
        <f t="shared" si="0"/>
        <v>0</v>
      </c>
      <c r="L16" s="9"/>
    </row>
    <row r="17" spans="2:12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9">
        <v>2</v>
      </c>
      <c r="J17" s="8">
        <v>2</v>
      </c>
      <c r="K17" s="9">
        <f t="shared" si="0"/>
        <v>0</v>
      </c>
      <c r="L17" s="9"/>
    </row>
    <row r="18" spans="2:12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9">
        <v>1</v>
      </c>
      <c r="J18" s="8">
        <v>1</v>
      </c>
      <c r="K18" s="9">
        <f t="shared" si="0"/>
        <v>0</v>
      </c>
      <c r="L18" s="9"/>
    </row>
    <row r="19" spans="2:12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9">
        <v>3</v>
      </c>
      <c r="J19" s="8">
        <v>3</v>
      </c>
      <c r="K19" s="9">
        <f t="shared" si="0"/>
        <v>0</v>
      </c>
      <c r="L19" s="9"/>
    </row>
    <row r="20" spans="2:12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9">
        <v>3</v>
      </c>
      <c r="J20" s="8">
        <v>3</v>
      </c>
      <c r="K20" s="9">
        <f t="shared" si="0"/>
        <v>0</v>
      </c>
      <c r="L20" s="9">
        <v>1</v>
      </c>
    </row>
    <row r="21" spans="2:12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9">
        <v>3</v>
      </c>
      <c r="J21" s="8">
        <v>3</v>
      </c>
      <c r="K21" s="9">
        <f t="shared" si="0"/>
        <v>0</v>
      </c>
      <c r="L21" s="9"/>
    </row>
    <row r="22" spans="2:12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9">
        <v>3</v>
      </c>
      <c r="J22" s="8">
        <v>3</v>
      </c>
      <c r="K22" s="9">
        <f t="shared" si="0"/>
        <v>0</v>
      </c>
      <c r="L22" s="9"/>
    </row>
    <row r="23" spans="2:12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9">
        <v>3</v>
      </c>
      <c r="J23" s="8">
        <v>3</v>
      </c>
      <c r="K23" s="9">
        <f t="shared" si="0"/>
        <v>0</v>
      </c>
      <c r="L23" s="9"/>
    </row>
    <row r="24" spans="2:12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9">
        <v>3</v>
      </c>
      <c r="J24" s="8">
        <v>2</v>
      </c>
      <c r="K24" s="9">
        <f t="shared" si="0"/>
        <v>-1</v>
      </c>
      <c r="L24" s="9"/>
    </row>
    <row r="25" spans="2:12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0</v>
      </c>
      <c r="K25" s="10">
        <f t="shared" si="0"/>
        <v>-3</v>
      </c>
      <c r="L25" s="10"/>
    </row>
    <row r="26" spans="2:12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9">
        <v>0</v>
      </c>
      <c r="J26" s="9">
        <v>0</v>
      </c>
      <c r="K26" s="9">
        <f t="shared" si="0"/>
        <v>0</v>
      </c>
      <c r="L26" s="9">
        <v>1</v>
      </c>
    </row>
    <row r="27" spans="2:12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39</v>
      </c>
      <c r="J27" s="167">
        <f>SUM(J6:J26)</f>
        <v>36</v>
      </c>
      <c r="K27" s="167">
        <f t="shared" si="0"/>
        <v>-3</v>
      </c>
      <c r="L27" s="168"/>
    </row>
    <row r="28" spans="2:12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0.17567567567567569</v>
      </c>
      <c r="J28" s="169">
        <f>J27/(3*74)</f>
        <v>0.16216216216216217</v>
      </c>
      <c r="K28" s="167">
        <f t="shared" si="0"/>
        <v>-1.3513513513513514E-2</v>
      </c>
      <c r="L28" s="168"/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{3DF76B93-1CF6-4314-AD6F-19BD183CC1EC}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F76B93-1CF6-4314-AD6F-19BD183CC1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0"/>
  <sheetViews>
    <sheetView workbookViewId="0">
      <selection activeCell="D28" sqref="D28"/>
    </sheetView>
  </sheetViews>
  <sheetFormatPr defaultColWidth="8.85546875" defaultRowHeight="15"/>
  <cols>
    <col min="1" max="2" width="8.85546875" style="58"/>
    <col min="3" max="3" width="44.5703125" style="58" customWidth="1"/>
    <col min="4" max="4" width="7.28515625" style="58" customWidth="1"/>
    <col min="5" max="5" width="9.42578125" style="58" customWidth="1"/>
    <col min="6" max="6" width="4.28515625" style="58" customWidth="1"/>
    <col min="7" max="7" width="11" style="58" customWidth="1"/>
    <col min="8" max="8" width="15.85546875" style="58" customWidth="1"/>
    <col min="9" max="9" width="7.42578125" style="58" customWidth="1"/>
    <col min="10" max="16384" width="8.85546875" style="58"/>
  </cols>
  <sheetData>
    <row r="2" spans="2:12">
      <c r="G2" s="198"/>
      <c r="H2" s="198"/>
    </row>
    <row r="3" spans="2:12">
      <c r="B3" s="120"/>
      <c r="C3" s="107"/>
      <c r="D3" s="69"/>
      <c r="E3" s="69"/>
      <c r="F3" s="69"/>
      <c r="G3" s="69"/>
      <c r="H3" s="69"/>
      <c r="I3" s="49" t="s">
        <v>3</v>
      </c>
      <c r="J3" s="50"/>
      <c r="K3" s="16"/>
      <c r="L3" s="19"/>
    </row>
    <row r="4" spans="2:12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  <c r="L4" s="18"/>
    </row>
    <row r="5" spans="2:12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7">
        <v>43586</v>
      </c>
      <c r="J5" s="26">
        <v>44409</v>
      </c>
      <c r="K5" s="6" t="s">
        <v>7</v>
      </c>
      <c r="L5" s="6" t="s">
        <v>8</v>
      </c>
    </row>
    <row r="6" spans="2:12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9">
        <v>3</v>
      </c>
      <c r="J6" s="8">
        <v>5</v>
      </c>
      <c r="K6" s="9">
        <f t="shared" ref="K6:K28" si="0">J6-I6</f>
        <v>2</v>
      </c>
      <c r="L6" s="9"/>
    </row>
    <row r="7" spans="2:12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9">
        <v>3</v>
      </c>
      <c r="J7" s="8">
        <v>3</v>
      </c>
      <c r="K7" s="9">
        <f t="shared" si="0"/>
        <v>0</v>
      </c>
      <c r="L7" s="9"/>
    </row>
    <row r="8" spans="2:12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9">
        <v>1</v>
      </c>
      <c r="J8" s="8">
        <v>1</v>
      </c>
      <c r="K8" s="9">
        <f t="shared" si="0"/>
        <v>0</v>
      </c>
      <c r="L8" s="9"/>
    </row>
    <row r="9" spans="2:12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9">
        <v>1</v>
      </c>
      <c r="J9" s="8">
        <v>1</v>
      </c>
      <c r="K9" s="9">
        <f t="shared" si="0"/>
        <v>0</v>
      </c>
      <c r="L9" s="9"/>
    </row>
    <row r="10" spans="2:12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9">
        <v>0</v>
      </c>
      <c r="J10" s="8">
        <v>0</v>
      </c>
      <c r="K10" s="9">
        <f t="shared" si="0"/>
        <v>0</v>
      </c>
      <c r="L10" s="9"/>
    </row>
    <row r="11" spans="2:12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9">
        <v>0</v>
      </c>
      <c r="J11" s="8">
        <v>0</v>
      </c>
      <c r="K11" s="9">
        <f t="shared" si="0"/>
        <v>0</v>
      </c>
      <c r="L11" s="9"/>
    </row>
    <row r="12" spans="2:12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9">
        <v>3</v>
      </c>
      <c r="J12" s="8">
        <v>3</v>
      </c>
      <c r="K12" s="9">
        <f t="shared" si="0"/>
        <v>0</v>
      </c>
      <c r="L12" s="9"/>
    </row>
    <row r="13" spans="2:12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9">
        <v>1</v>
      </c>
      <c r="J13" s="8">
        <v>1</v>
      </c>
      <c r="K13" s="9">
        <f t="shared" si="0"/>
        <v>0</v>
      </c>
      <c r="L13" s="9">
        <v>1</v>
      </c>
    </row>
    <row r="14" spans="2:12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9">
        <v>1</v>
      </c>
      <c r="J14" s="8">
        <v>1</v>
      </c>
      <c r="K14" s="9">
        <f t="shared" si="0"/>
        <v>0</v>
      </c>
      <c r="L14" s="9"/>
    </row>
    <row r="15" spans="2:12" ht="22.5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9">
        <v>2</v>
      </c>
      <c r="J15" s="8">
        <v>2</v>
      </c>
      <c r="K15" s="9">
        <f t="shared" si="0"/>
        <v>0</v>
      </c>
      <c r="L15" s="9">
        <v>1</v>
      </c>
    </row>
    <row r="16" spans="2:12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9">
        <v>2</v>
      </c>
      <c r="J16" s="8">
        <v>2</v>
      </c>
      <c r="K16" s="9">
        <f t="shared" si="0"/>
        <v>0</v>
      </c>
      <c r="L16" s="9"/>
    </row>
    <row r="17" spans="2:12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9">
        <v>2</v>
      </c>
      <c r="J17" s="8">
        <v>3</v>
      </c>
      <c r="K17" s="9">
        <f t="shared" si="0"/>
        <v>1</v>
      </c>
      <c r="L17" s="9"/>
    </row>
    <row r="18" spans="2:12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9">
        <v>1</v>
      </c>
      <c r="J18" s="8">
        <v>3</v>
      </c>
      <c r="K18" s="9">
        <f t="shared" si="0"/>
        <v>2</v>
      </c>
      <c r="L18" s="9"/>
    </row>
    <row r="19" spans="2:12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9">
        <v>3</v>
      </c>
      <c r="J19" s="8">
        <v>3</v>
      </c>
      <c r="K19" s="9">
        <f t="shared" si="0"/>
        <v>0</v>
      </c>
      <c r="L19" s="9"/>
    </row>
    <row r="20" spans="2:12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9">
        <v>3</v>
      </c>
      <c r="J20" s="8">
        <v>2</v>
      </c>
      <c r="K20" s="9">
        <f t="shared" si="0"/>
        <v>-1</v>
      </c>
      <c r="L20" s="9">
        <v>1</v>
      </c>
    </row>
    <row r="21" spans="2:12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9">
        <v>3</v>
      </c>
      <c r="J21" s="8">
        <v>1</v>
      </c>
      <c r="K21" s="9">
        <f t="shared" si="0"/>
        <v>-2</v>
      </c>
      <c r="L21" s="9"/>
    </row>
    <row r="22" spans="2:12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9">
        <v>3</v>
      </c>
      <c r="J22" s="8">
        <v>1</v>
      </c>
      <c r="K22" s="9">
        <f t="shared" si="0"/>
        <v>-2</v>
      </c>
      <c r="L22" s="9"/>
    </row>
    <row r="23" spans="2:12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9">
        <v>3</v>
      </c>
      <c r="J23" s="8">
        <v>1</v>
      </c>
      <c r="K23" s="9">
        <f t="shared" si="0"/>
        <v>-2</v>
      </c>
      <c r="L23" s="9"/>
    </row>
    <row r="24" spans="2:12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9">
        <v>3</v>
      </c>
      <c r="J24" s="8">
        <v>3</v>
      </c>
      <c r="K24" s="9">
        <f t="shared" si="0"/>
        <v>0</v>
      </c>
      <c r="L24" s="9"/>
    </row>
    <row r="25" spans="2:12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1</v>
      </c>
      <c r="K25" s="10">
        <f t="shared" si="0"/>
        <v>-2</v>
      </c>
      <c r="L25" s="10"/>
    </row>
    <row r="26" spans="2:12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9">
        <v>0</v>
      </c>
      <c r="J26" s="9">
        <v>0</v>
      </c>
      <c r="K26" s="9">
        <f t="shared" si="0"/>
        <v>0</v>
      </c>
      <c r="L26" s="9">
        <v>1</v>
      </c>
    </row>
    <row r="27" spans="2:12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41</v>
      </c>
      <c r="J27" s="167">
        <f>SUM(J6:J26)</f>
        <v>37</v>
      </c>
      <c r="K27" s="167">
        <f t="shared" si="0"/>
        <v>-4</v>
      </c>
      <c r="L27" s="168"/>
    </row>
    <row r="28" spans="2:12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0.18468468468468469</v>
      </c>
      <c r="J28" s="169">
        <f>J27/(3*74)</f>
        <v>0.16666666666666666</v>
      </c>
      <c r="K28" s="167">
        <f t="shared" si="0"/>
        <v>-1.8018018018018028E-2</v>
      </c>
      <c r="L28" s="168"/>
    </row>
    <row r="30" spans="2:12">
      <c r="D30" s="68"/>
      <c r="E30" s="68"/>
      <c r="F30" s="68"/>
    </row>
    <row r="31" spans="2:12">
      <c r="C31" s="68"/>
    </row>
    <row r="36" spans="3:6">
      <c r="D36" s="114"/>
    </row>
    <row r="37" spans="3:6">
      <c r="C37" s="68"/>
    </row>
    <row r="42" spans="3:6">
      <c r="C42" s="68"/>
    </row>
    <row r="43" spans="3:6">
      <c r="C43" s="68"/>
    </row>
    <row r="44" spans="3:6">
      <c r="C44" s="68"/>
      <c r="D44" s="68"/>
      <c r="E44" s="68"/>
      <c r="F44" s="68"/>
    </row>
    <row r="46" spans="3:6">
      <c r="C46" s="68"/>
    </row>
    <row r="47" spans="3:6">
      <c r="C47" s="68"/>
      <c r="D47" s="68"/>
      <c r="E47" s="68"/>
      <c r="F47" s="68"/>
    </row>
    <row r="48" spans="3:6">
      <c r="D48" s="68"/>
      <c r="E48" s="68"/>
      <c r="F48" s="68"/>
    </row>
    <row r="49" spans="3:6">
      <c r="D49" s="68"/>
      <c r="E49" s="68"/>
      <c r="F49" s="68"/>
    </row>
    <row r="50" spans="3:6">
      <c r="C50" s="68"/>
    </row>
    <row r="51" spans="3:6">
      <c r="C51" s="68"/>
    </row>
    <row r="52" spans="3:6">
      <c r="D52" s="68"/>
      <c r="E52" s="68"/>
      <c r="F52" s="68"/>
    </row>
    <row r="53" spans="3:6">
      <c r="D53" s="68"/>
      <c r="E53" s="68"/>
      <c r="F53" s="68"/>
    </row>
    <row r="55" spans="3:6">
      <c r="C55" s="68"/>
      <c r="D55" s="68"/>
      <c r="E55" s="68"/>
      <c r="F55" s="68"/>
    </row>
    <row r="56" spans="3:6">
      <c r="C56" s="68"/>
    </row>
    <row r="57" spans="3:6">
      <c r="C57" s="68"/>
    </row>
    <row r="58" spans="3:6">
      <c r="C58" s="68"/>
    </row>
    <row r="59" spans="3:6">
      <c r="C59" s="68"/>
    </row>
    <row r="60" spans="3:6">
      <c r="C60" s="68"/>
    </row>
    <row r="61" spans="3:6">
      <c r="C61" s="68"/>
    </row>
    <row r="62" spans="3:6">
      <c r="C62" s="68"/>
    </row>
    <row r="65" spans="2:9">
      <c r="C65" s="68"/>
    </row>
    <row r="67" spans="2:9">
      <c r="C67" s="68"/>
    </row>
    <row r="68" spans="2:9">
      <c r="C68" s="68"/>
    </row>
    <row r="69" spans="2:9">
      <c r="C69" s="68"/>
    </row>
    <row r="70" spans="2:9">
      <c r="C70" s="68"/>
    </row>
    <row r="71" spans="2:9">
      <c r="C71" s="68"/>
    </row>
    <row r="72" spans="2:9">
      <c r="D72" s="68"/>
      <c r="E72" s="68"/>
      <c r="F72" s="68"/>
    </row>
    <row r="73" spans="2:9">
      <c r="C73" s="68"/>
    </row>
    <row r="74" spans="2:9">
      <c r="C74" s="68"/>
    </row>
    <row r="75" spans="2:9">
      <c r="C75" s="68"/>
      <c r="D75" s="68"/>
      <c r="E75" s="68"/>
      <c r="F75" s="68"/>
    </row>
    <row r="76" spans="2:9">
      <c r="C76" s="68"/>
    </row>
    <row r="77" spans="2:9">
      <c r="C77" s="68"/>
    </row>
    <row r="79" spans="2:9">
      <c r="B79" s="115"/>
      <c r="C79" s="115"/>
      <c r="D79" s="115"/>
      <c r="E79" s="115"/>
      <c r="F79" s="115"/>
      <c r="G79" s="115"/>
      <c r="H79" s="115"/>
      <c r="I79" s="115"/>
    </row>
    <row r="80" spans="2:9">
      <c r="B80" s="115"/>
      <c r="C80" s="115"/>
      <c r="D80" s="115"/>
      <c r="E80" s="115"/>
      <c r="F80" s="115"/>
      <c r="G80" s="117"/>
      <c r="H80" s="117"/>
      <c r="I80" s="115"/>
    </row>
  </sheetData>
  <mergeCells count="1">
    <mergeCell ref="G2:H2"/>
  </mergeCells>
  <conditionalFormatting sqref="I29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{6249A12D-2503-4D25-B86A-69AA59EBF8B6}</x14:id>
        </ext>
      </extLst>
    </cfRule>
  </conditionalFormatting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{521BA569-2AF6-4DAB-856A-C95214B9FB07}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249A12D-2503-4D25-B86A-69AA59EBF8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I29:I78</xm:sqref>
        </x14:conditionalFormatting>
        <x14:conditionalFormatting xmlns:xm="http://schemas.microsoft.com/office/excel/2006/main">
          <x14:cfRule type="dataBar" id="{521BA569-2AF6-4DAB-856A-C95214B9FB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0"/>
  <sheetViews>
    <sheetView workbookViewId="0">
      <selection activeCell="E28" sqref="E28"/>
    </sheetView>
  </sheetViews>
  <sheetFormatPr defaultRowHeight="15"/>
  <cols>
    <col min="2" max="2" width="7.85546875" customWidth="1"/>
    <col min="3" max="3" width="46.140625" customWidth="1"/>
    <col min="4" max="4" width="8.28515625" customWidth="1"/>
    <col min="5" max="5" width="8.85546875" customWidth="1"/>
    <col min="6" max="6" width="5.28515625" customWidth="1"/>
    <col min="7" max="7" width="10.28515625" customWidth="1"/>
    <col min="8" max="8" width="16.5703125" customWidth="1"/>
    <col min="9" max="10" width="7.28515625" customWidth="1"/>
  </cols>
  <sheetData>
    <row r="1" spans="2:12" ht="15.75" customHeight="1"/>
    <row r="2" spans="2:12">
      <c r="B2" s="58"/>
      <c r="C2" s="58"/>
      <c r="D2" s="58"/>
      <c r="E2" s="58"/>
      <c r="F2" s="58"/>
      <c r="G2" s="198"/>
      <c r="H2" s="198"/>
      <c r="I2" s="58"/>
      <c r="J2" s="58"/>
    </row>
    <row r="3" spans="2:12">
      <c r="B3" s="120"/>
      <c r="C3" s="107"/>
      <c r="D3" s="69"/>
      <c r="E3" s="69"/>
      <c r="F3" s="69"/>
      <c r="G3" s="69"/>
      <c r="H3" s="69"/>
      <c r="I3" s="49" t="s">
        <v>3</v>
      </c>
      <c r="J3" s="50"/>
      <c r="K3" s="16"/>
      <c r="L3" s="19"/>
    </row>
    <row r="4" spans="2:12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  <c r="L4" s="18"/>
    </row>
    <row r="5" spans="2:12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7">
        <v>43586</v>
      </c>
      <c r="J5" s="26">
        <v>44409</v>
      </c>
      <c r="K5" s="6" t="s">
        <v>7</v>
      </c>
      <c r="L5" s="6" t="s">
        <v>8</v>
      </c>
    </row>
    <row r="6" spans="2:12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9">
        <v>2</v>
      </c>
      <c r="J6" s="8">
        <v>4</v>
      </c>
      <c r="K6" s="9">
        <f t="shared" ref="K6:K28" si="0">J6-I6</f>
        <v>2</v>
      </c>
      <c r="L6" s="9"/>
    </row>
    <row r="7" spans="2:12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9">
        <v>3</v>
      </c>
      <c r="J7" s="8">
        <v>3</v>
      </c>
      <c r="K7" s="9">
        <f t="shared" si="0"/>
        <v>0</v>
      </c>
      <c r="L7" s="9"/>
    </row>
    <row r="8" spans="2:12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9">
        <v>1</v>
      </c>
      <c r="J8" s="8">
        <v>1</v>
      </c>
      <c r="K8" s="9">
        <f t="shared" si="0"/>
        <v>0</v>
      </c>
      <c r="L8" s="9"/>
    </row>
    <row r="9" spans="2:12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9">
        <v>0</v>
      </c>
      <c r="J9" s="8">
        <v>0</v>
      </c>
      <c r="K9" s="9">
        <f t="shared" si="0"/>
        <v>0</v>
      </c>
      <c r="L9" s="9"/>
    </row>
    <row r="10" spans="2:12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9">
        <v>0</v>
      </c>
      <c r="J10" s="8">
        <v>0</v>
      </c>
      <c r="K10" s="9">
        <f t="shared" si="0"/>
        <v>0</v>
      </c>
      <c r="L10" s="9"/>
    </row>
    <row r="11" spans="2:12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9">
        <v>0</v>
      </c>
      <c r="J11" s="8">
        <v>0</v>
      </c>
      <c r="K11" s="9">
        <f t="shared" si="0"/>
        <v>0</v>
      </c>
      <c r="L11" s="9"/>
    </row>
    <row r="12" spans="2:12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9">
        <v>3</v>
      </c>
      <c r="J12" s="8">
        <v>3</v>
      </c>
      <c r="K12" s="9">
        <f t="shared" si="0"/>
        <v>0</v>
      </c>
      <c r="L12" s="9"/>
    </row>
    <row r="13" spans="2:12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9">
        <v>1</v>
      </c>
      <c r="J13" s="8">
        <v>1</v>
      </c>
      <c r="K13" s="9">
        <f t="shared" si="0"/>
        <v>0</v>
      </c>
      <c r="L13" s="9">
        <v>1</v>
      </c>
    </row>
    <row r="14" spans="2:12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9">
        <v>1</v>
      </c>
      <c r="J14" s="8">
        <v>1</v>
      </c>
      <c r="K14" s="9">
        <f t="shared" si="0"/>
        <v>0</v>
      </c>
      <c r="L14" s="9"/>
    </row>
    <row r="15" spans="2:12" ht="22.5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9">
        <v>2</v>
      </c>
      <c r="J15" s="8">
        <v>2</v>
      </c>
      <c r="K15" s="9">
        <f t="shared" si="0"/>
        <v>0</v>
      </c>
      <c r="L15" s="9">
        <v>1</v>
      </c>
    </row>
    <row r="16" spans="2:12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9">
        <v>2</v>
      </c>
      <c r="J16" s="8">
        <v>2</v>
      </c>
      <c r="K16" s="9">
        <f t="shared" si="0"/>
        <v>0</v>
      </c>
      <c r="L16" s="9"/>
    </row>
    <row r="17" spans="2:12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9">
        <v>2</v>
      </c>
      <c r="J17" s="8">
        <v>2</v>
      </c>
      <c r="K17" s="9">
        <f t="shared" si="0"/>
        <v>0</v>
      </c>
      <c r="L17" s="9"/>
    </row>
    <row r="18" spans="2:12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9">
        <v>1</v>
      </c>
      <c r="J18" s="8">
        <v>1</v>
      </c>
      <c r="K18" s="9">
        <f t="shared" si="0"/>
        <v>0</v>
      </c>
      <c r="L18" s="9"/>
    </row>
    <row r="19" spans="2:12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9">
        <v>3</v>
      </c>
      <c r="J19" s="8">
        <v>3</v>
      </c>
      <c r="K19" s="9">
        <f t="shared" si="0"/>
        <v>0</v>
      </c>
      <c r="L19" s="9"/>
    </row>
    <row r="20" spans="2:12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9">
        <v>1</v>
      </c>
      <c r="J20" s="8">
        <v>1</v>
      </c>
      <c r="K20" s="9">
        <f t="shared" si="0"/>
        <v>0</v>
      </c>
      <c r="L20" s="9">
        <v>1</v>
      </c>
    </row>
    <row r="21" spans="2:12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9">
        <v>3</v>
      </c>
      <c r="J21" s="8">
        <v>3</v>
      </c>
      <c r="K21" s="9">
        <f t="shared" si="0"/>
        <v>0</v>
      </c>
      <c r="L21" s="9"/>
    </row>
    <row r="22" spans="2:12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9">
        <v>1</v>
      </c>
      <c r="J22" s="8">
        <v>1</v>
      </c>
      <c r="K22" s="9">
        <f t="shared" si="0"/>
        <v>0</v>
      </c>
      <c r="L22" s="9"/>
    </row>
    <row r="23" spans="2:12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9">
        <v>3</v>
      </c>
      <c r="J23" s="8">
        <v>1</v>
      </c>
      <c r="K23" s="9">
        <f t="shared" si="0"/>
        <v>-2</v>
      </c>
      <c r="L23" s="9"/>
    </row>
    <row r="24" spans="2:12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9">
        <v>3</v>
      </c>
      <c r="J24" s="8">
        <v>2</v>
      </c>
      <c r="K24" s="9">
        <f t="shared" si="0"/>
        <v>-1</v>
      </c>
      <c r="L24" s="9"/>
    </row>
    <row r="25" spans="2:12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0</v>
      </c>
      <c r="K25" s="10">
        <f t="shared" si="0"/>
        <v>-3</v>
      </c>
      <c r="L25" s="10"/>
    </row>
    <row r="26" spans="2:12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9">
        <v>0</v>
      </c>
      <c r="J26" s="9">
        <v>0</v>
      </c>
      <c r="K26" s="9">
        <f t="shared" si="0"/>
        <v>0</v>
      </c>
      <c r="L26" s="9">
        <v>1</v>
      </c>
    </row>
    <row r="27" spans="2:12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35</v>
      </c>
      <c r="J27" s="167">
        <f>SUM(J6:J26)</f>
        <v>31</v>
      </c>
      <c r="K27" s="167">
        <f t="shared" si="0"/>
        <v>-4</v>
      </c>
      <c r="L27" s="168"/>
    </row>
    <row r="28" spans="2:12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0.15765765765765766</v>
      </c>
      <c r="J28" s="169">
        <f>J27/(3*74)</f>
        <v>0.13963963963963963</v>
      </c>
      <c r="K28" s="167">
        <f t="shared" si="0"/>
        <v>-1.8018018018018028E-2</v>
      </c>
      <c r="L28" s="168"/>
    </row>
    <row r="29" spans="2:12">
      <c r="B29" s="58"/>
      <c r="C29" s="58"/>
      <c r="D29" s="58"/>
      <c r="E29" s="58"/>
      <c r="F29" s="58"/>
      <c r="G29" s="58"/>
      <c r="H29" s="58"/>
      <c r="I29" s="58"/>
      <c r="J29" s="58"/>
    </row>
    <row r="30" spans="2:12">
      <c r="B30" s="58"/>
      <c r="C30" s="58"/>
      <c r="D30" s="68"/>
      <c r="E30" s="68"/>
      <c r="F30" s="68"/>
      <c r="G30" s="58"/>
      <c r="H30" s="58"/>
      <c r="I30" s="58"/>
      <c r="J30" s="58"/>
    </row>
    <row r="31" spans="2:12">
      <c r="B31" s="58"/>
      <c r="C31" s="68"/>
      <c r="D31" s="58"/>
      <c r="E31" s="58"/>
      <c r="F31" s="58"/>
      <c r="G31" s="58"/>
      <c r="H31" s="58"/>
      <c r="I31" s="58"/>
      <c r="J31" s="58"/>
    </row>
    <row r="32" spans="2:12">
      <c r="B32" s="58"/>
      <c r="C32" s="58"/>
      <c r="D32" s="58"/>
      <c r="E32" s="58"/>
      <c r="F32" s="58"/>
      <c r="G32" s="58"/>
      <c r="H32" s="58"/>
      <c r="I32" s="58"/>
      <c r="J32" s="58"/>
    </row>
    <row r="33" spans="2:10">
      <c r="B33" s="58"/>
      <c r="C33" s="58"/>
      <c r="D33" s="58"/>
      <c r="E33" s="58"/>
      <c r="F33" s="58"/>
      <c r="G33" s="58"/>
      <c r="H33" s="58"/>
      <c r="I33" s="58"/>
      <c r="J33" s="58"/>
    </row>
    <row r="34" spans="2:10">
      <c r="B34" s="58"/>
      <c r="C34" s="58"/>
      <c r="D34" s="58"/>
      <c r="E34" s="58"/>
      <c r="F34" s="58"/>
      <c r="G34" s="58"/>
      <c r="H34" s="58"/>
      <c r="I34" s="58"/>
      <c r="J34" s="58"/>
    </row>
    <row r="35" spans="2:10">
      <c r="B35" s="58"/>
      <c r="C35" s="58"/>
      <c r="D35" s="58"/>
      <c r="E35" s="58"/>
      <c r="F35" s="58"/>
      <c r="G35" s="58"/>
      <c r="H35" s="58"/>
      <c r="I35" s="58"/>
      <c r="J35" s="58"/>
    </row>
    <row r="36" spans="2:10">
      <c r="B36" s="58"/>
      <c r="C36" s="58"/>
      <c r="D36" s="114"/>
      <c r="E36" s="58"/>
      <c r="F36" s="58"/>
      <c r="G36" s="58"/>
      <c r="H36" s="58"/>
      <c r="I36" s="58"/>
      <c r="J36" s="58"/>
    </row>
    <row r="37" spans="2:10">
      <c r="B37" s="58"/>
      <c r="C37" s="68"/>
      <c r="D37" s="58"/>
      <c r="E37" s="58"/>
      <c r="F37" s="58"/>
      <c r="G37" s="58"/>
      <c r="H37" s="58"/>
      <c r="I37" s="58"/>
      <c r="J37" s="58"/>
    </row>
    <row r="38" spans="2:10">
      <c r="B38" s="58"/>
      <c r="C38" s="58"/>
      <c r="D38" s="58"/>
      <c r="E38" s="58"/>
      <c r="F38" s="58"/>
      <c r="G38" s="58"/>
      <c r="H38" s="58"/>
      <c r="I38" s="58"/>
      <c r="J38" s="58"/>
    </row>
    <row r="39" spans="2:10">
      <c r="B39" s="58"/>
      <c r="C39" s="58"/>
      <c r="D39" s="58"/>
      <c r="E39" s="58"/>
      <c r="F39" s="58"/>
      <c r="G39" s="58"/>
      <c r="H39" s="58"/>
      <c r="I39" s="58"/>
      <c r="J39" s="58"/>
    </row>
    <row r="40" spans="2:10">
      <c r="B40" s="58"/>
      <c r="C40" s="58"/>
      <c r="D40" s="58"/>
      <c r="E40" s="58"/>
      <c r="F40" s="58"/>
      <c r="G40" s="58"/>
      <c r="H40" s="58"/>
      <c r="I40" s="58"/>
      <c r="J40" s="58"/>
    </row>
    <row r="41" spans="2:10">
      <c r="B41" s="58"/>
      <c r="C41" s="58"/>
      <c r="D41" s="58"/>
      <c r="E41" s="58"/>
      <c r="F41" s="58"/>
      <c r="G41" s="58"/>
      <c r="H41" s="58"/>
      <c r="I41" s="58"/>
      <c r="J41" s="58"/>
    </row>
    <row r="42" spans="2:10">
      <c r="B42" s="58"/>
      <c r="C42" s="68"/>
      <c r="D42" s="58"/>
      <c r="E42" s="58"/>
      <c r="F42" s="58"/>
      <c r="G42" s="58"/>
      <c r="H42" s="58"/>
      <c r="I42" s="58"/>
      <c r="J42" s="58"/>
    </row>
    <row r="43" spans="2:10">
      <c r="B43" s="58"/>
      <c r="C43" s="68"/>
      <c r="D43" s="58"/>
      <c r="E43" s="58"/>
      <c r="F43" s="58"/>
      <c r="G43" s="58"/>
      <c r="H43" s="58"/>
      <c r="I43" s="58"/>
      <c r="J43" s="58"/>
    </row>
    <row r="44" spans="2:10">
      <c r="B44" s="58"/>
      <c r="C44" s="68"/>
      <c r="D44" s="68"/>
      <c r="E44" s="68"/>
      <c r="F44" s="68"/>
      <c r="G44" s="58"/>
      <c r="H44" s="58"/>
      <c r="I44" s="58"/>
      <c r="J44" s="58"/>
    </row>
    <row r="45" spans="2:10">
      <c r="B45" s="58"/>
      <c r="C45" s="58"/>
      <c r="D45" s="58"/>
      <c r="E45" s="58"/>
      <c r="F45" s="58"/>
      <c r="G45" s="58"/>
      <c r="H45" s="58"/>
      <c r="I45" s="58"/>
      <c r="J45" s="58"/>
    </row>
    <row r="46" spans="2:10">
      <c r="B46" s="58"/>
      <c r="C46" s="68"/>
      <c r="D46" s="58"/>
      <c r="E46" s="58"/>
      <c r="F46" s="58"/>
      <c r="G46" s="58"/>
      <c r="H46" s="58"/>
      <c r="I46" s="58"/>
      <c r="J46" s="58"/>
    </row>
    <row r="47" spans="2:10">
      <c r="B47" s="58"/>
      <c r="C47" s="68"/>
      <c r="D47" s="68"/>
      <c r="E47" s="68"/>
      <c r="F47" s="68"/>
      <c r="G47" s="58"/>
      <c r="H47" s="58"/>
      <c r="I47" s="58"/>
      <c r="J47" s="58"/>
    </row>
    <row r="48" spans="2:10">
      <c r="B48" s="58"/>
      <c r="C48" s="58"/>
      <c r="D48" s="68"/>
      <c r="E48" s="68"/>
      <c r="F48" s="68"/>
      <c r="G48" s="58"/>
      <c r="H48" s="58"/>
      <c r="I48" s="58"/>
      <c r="J48" s="58"/>
    </row>
    <row r="49" spans="2:10">
      <c r="B49" s="58"/>
      <c r="C49" s="58"/>
      <c r="D49" s="68"/>
      <c r="E49" s="68"/>
      <c r="F49" s="68"/>
      <c r="G49" s="58"/>
      <c r="H49" s="58"/>
      <c r="I49" s="58"/>
      <c r="J49" s="58"/>
    </row>
    <row r="50" spans="2:10">
      <c r="B50" s="58"/>
      <c r="C50" s="68"/>
      <c r="D50" s="58"/>
      <c r="E50" s="58"/>
      <c r="F50" s="58"/>
      <c r="G50" s="58"/>
      <c r="H50" s="58"/>
      <c r="I50" s="58"/>
      <c r="J50" s="58"/>
    </row>
    <row r="51" spans="2:10">
      <c r="B51" s="58"/>
      <c r="C51" s="68"/>
      <c r="D51" s="58"/>
      <c r="E51" s="58"/>
      <c r="F51" s="58"/>
      <c r="G51" s="58"/>
      <c r="H51" s="58"/>
      <c r="I51" s="58"/>
      <c r="J51" s="58"/>
    </row>
    <row r="52" spans="2:10">
      <c r="B52" s="58"/>
      <c r="C52" s="58"/>
      <c r="D52" s="68"/>
      <c r="E52" s="68"/>
      <c r="F52" s="68"/>
      <c r="G52" s="58"/>
      <c r="H52" s="58"/>
      <c r="I52" s="58"/>
      <c r="J52" s="58"/>
    </row>
    <row r="53" spans="2:10">
      <c r="B53" s="58"/>
      <c r="C53" s="58"/>
      <c r="D53" s="68"/>
      <c r="E53" s="68"/>
      <c r="F53" s="68"/>
      <c r="G53" s="58"/>
      <c r="H53" s="58"/>
      <c r="I53" s="58"/>
      <c r="J53" s="58"/>
    </row>
    <row r="54" spans="2:10">
      <c r="B54" s="58"/>
      <c r="C54" s="58"/>
      <c r="D54" s="58"/>
      <c r="E54" s="58"/>
      <c r="F54" s="58"/>
      <c r="G54" s="58"/>
      <c r="H54" s="58"/>
      <c r="I54" s="58"/>
      <c r="J54" s="58"/>
    </row>
    <row r="55" spans="2:10">
      <c r="B55" s="58"/>
      <c r="C55" s="68"/>
      <c r="D55" s="68"/>
      <c r="E55" s="68"/>
      <c r="F55" s="68"/>
      <c r="G55" s="58"/>
      <c r="H55" s="58"/>
      <c r="I55" s="58"/>
      <c r="J55" s="58"/>
    </row>
    <row r="56" spans="2:10">
      <c r="B56" s="58"/>
      <c r="C56" s="68"/>
      <c r="D56" s="58"/>
      <c r="E56" s="58"/>
      <c r="F56" s="58"/>
      <c r="G56" s="58"/>
      <c r="H56" s="58"/>
      <c r="I56" s="58"/>
      <c r="J56" s="58"/>
    </row>
    <row r="57" spans="2:10">
      <c r="B57" s="58"/>
      <c r="C57" s="68"/>
      <c r="D57" s="58"/>
      <c r="E57" s="58"/>
      <c r="F57" s="58"/>
      <c r="G57" s="58"/>
      <c r="H57" s="58"/>
      <c r="I57" s="58"/>
      <c r="J57" s="58"/>
    </row>
    <row r="58" spans="2:10">
      <c r="B58" s="58"/>
      <c r="C58" s="68"/>
      <c r="D58" s="58"/>
      <c r="E58" s="58"/>
      <c r="F58" s="58"/>
      <c r="G58" s="58"/>
      <c r="H58" s="58"/>
      <c r="I58" s="58"/>
      <c r="J58" s="58"/>
    </row>
    <row r="59" spans="2:10">
      <c r="B59" s="58"/>
      <c r="C59" s="68"/>
      <c r="D59" s="58"/>
      <c r="E59" s="58"/>
      <c r="F59" s="58"/>
      <c r="G59" s="58"/>
      <c r="H59" s="58"/>
      <c r="I59" s="58"/>
      <c r="J59" s="58"/>
    </row>
    <row r="60" spans="2:10">
      <c r="B60" s="58"/>
      <c r="C60" s="68"/>
      <c r="D60" s="58"/>
      <c r="E60" s="58"/>
      <c r="F60" s="58"/>
      <c r="G60" s="58"/>
      <c r="H60" s="58"/>
      <c r="I60" s="58"/>
      <c r="J60" s="58"/>
    </row>
    <row r="61" spans="2:10">
      <c r="B61" s="58"/>
      <c r="C61" s="68"/>
      <c r="D61" s="58"/>
      <c r="E61" s="58"/>
      <c r="F61" s="58"/>
      <c r="G61" s="58"/>
      <c r="H61" s="58"/>
      <c r="I61" s="58"/>
      <c r="J61" s="58"/>
    </row>
    <row r="62" spans="2:10">
      <c r="B62" s="58"/>
      <c r="C62" s="68"/>
      <c r="D62" s="58"/>
      <c r="E62" s="58"/>
      <c r="F62" s="58"/>
      <c r="G62" s="58"/>
      <c r="H62" s="58"/>
      <c r="I62" s="58"/>
      <c r="J62" s="58"/>
    </row>
    <row r="63" spans="2:10">
      <c r="B63" s="58"/>
      <c r="C63" s="58"/>
      <c r="D63" s="58"/>
      <c r="E63" s="58"/>
      <c r="F63" s="58"/>
      <c r="G63" s="58"/>
      <c r="H63" s="58"/>
      <c r="I63" s="58"/>
      <c r="J63" s="58"/>
    </row>
    <row r="64" spans="2:10">
      <c r="B64" s="58"/>
      <c r="C64" s="58"/>
      <c r="D64" s="58"/>
      <c r="E64" s="58"/>
      <c r="F64" s="58"/>
      <c r="G64" s="58"/>
      <c r="H64" s="58"/>
      <c r="I64" s="58"/>
      <c r="J64" s="58"/>
    </row>
    <row r="65" spans="2:10">
      <c r="B65" s="58"/>
      <c r="C65" s="68"/>
      <c r="D65" s="58"/>
      <c r="E65" s="58"/>
      <c r="F65" s="58"/>
      <c r="G65" s="58"/>
      <c r="H65" s="58"/>
      <c r="I65" s="58"/>
      <c r="J65" s="58"/>
    </row>
    <row r="66" spans="2:10">
      <c r="B66" s="58"/>
      <c r="C66" s="58"/>
      <c r="D66" s="58"/>
      <c r="E66" s="58"/>
      <c r="F66" s="58"/>
      <c r="G66" s="58"/>
      <c r="H66" s="58"/>
      <c r="I66" s="58"/>
      <c r="J66" s="58"/>
    </row>
    <row r="67" spans="2:10">
      <c r="B67" s="58"/>
      <c r="C67" s="68"/>
      <c r="D67" s="58"/>
      <c r="E67" s="58"/>
      <c r="F67" s="58"/>
      <c r="G67" s="58"/>
      <c r="H67" s="58"/>
      <c r="I67" s="58"/>
      <c r="J67" s="58"/>
    </row>
    <row r="68" spans="2:10">
      <c r="B68" s="58"/>
      <c r="C68" s="68"/>
      <c r="D68" s="58"/>
      <c r="E68" s="58"/>
      <c r="F68" s="58"/>
      <c r="G68" s="58"/>
      <c r="H68" s="58"/>
      <c r="I68" s="58"/>
      <c r="J68" s="58"/>
    </row>
    <row r="69" spans="2:10">
      <c r="B69" s="58"/>
      <c r="C69" s="68"/>
      <c r="D69" s="58"/>
      <c r="E69" s="58"/>
      <c r="F69" s="58"/>
      <c r="G69" s="58"/>
      <c r="H69" s="58"/>
      <c r="I69" s="58"/>
      <c r="J69" s="58"/>
    </row>
    <row r="70" spans="2:10">
      <c r="B70" s="58"/>
      <c r="C70" s="68"/>
      <c r="D70" s="58"/>
      <c r="E70" s="58"/>
      <c r="F70" s="58"/>
      <c r="G70" s="58"/>
      <c r="H70" s="58"/>
      <c r="I70" s="58"/>
      <c r="J70" s="58"/>
    </row>
    <row r="71" spans="2:10">
      <c r="B71" s="58"/>
      <c r="C71" s="68"/>
      <c r="D71" s="58"/>
      <c r="E71" s="58"/>
      <c r="F71" s="58"/>
      <c r="G71" s="58"/>
      <c r="H71" s="58"/>
      <c r="I71" s="58"/>
      <c r="J71" s="58"/>
    </row>
    <row r="72" spans="2:10">
      <c r="B72" s="58"/>
      <c r="C72" s="58"/>
      <c r="D72" s="68"/>
      <c r="E72" s="68"/>
      <c r="F72" s="68"/>
      <c r="G72" s="58"/>
      <c r="H72" s="58"/>
      <c r="I72" s="58"/>
      <c r="J72" s="58"/>
    </row>
    <row r="73" spans="2:10">
      <c r="B73" s="58"/>
      <c r="C73" s="68"/>
      <c r="D73" s="58"/>
      <c r="E73" s="58"/>
      <c r="F73" s="58"/>
      <c r="G73" s="58"/>
      <c r="H73" s="58"/>
      <c r="I73" s="58"/>
      <c r="J73" s="58"/>
    </row>
    <row r="74" spans="2:10">
      <c r="B74" s="58"/>
      <c r="C74" s="68"/>
      <c r="D74" s="58"/>
      <c r="E74" s="58"/>
      <c r="F74" s="58"/>
      <c r="G74" s="58"/>
      <c r="H74" s="58"/>
      <c r="I74" s="58"/>
      <c r="J74" s="58"/>
    </row>
    <row r="75" spans="2:10">
      <c r="B75" s="58"/>
      <c r="C75" s="68"/>
      <c r="D75" s="68"/>
      <c r="E75" s="68"/>
      <c r="F75" s="68"/>
      <c r="G75" s="58"/>
      <c r="H75" s="58"/>
      <c r="I75" s="58"/>
      <c r="J75" s="58"/>
    </row>
    <row r="76" spans="2:10">
      <c r="B76" s="58"/>
      <c r="C76" s="68"/>
      <c r="D76" s="58"/>
      <c r="E76" s="58"/>
      <c r="F76" s="58"/>
      <c r="G76" s="58"/>
      <c r="H76" s="58"/>
      <c r="I76" s="58"/>
      <c r="J76" s="58"/>
    </row>
    <row r="77" spans="2:10">
      <c r="B77" s="58"/>
      <c r="C77" s="68"/>
      <c r="D77" s="58"/>
      <c r="E77" s="58"/>
      <c r="F77" s="58"/>
      <c r="G77" s="58"/>
      <c r="H77" s="58"/>
      <c r="I77" s="58"/>
      <c r="J77" s="58"/>
    </row>
    <row r="78" spans="2:10">
      <c r="B78" s="58"/>
      <c r="C78" s="58"/>
      <c r="D78" s="58"/>
      <c r="E78" s="58"/>
      <c r="F78" s="58"/>
      <c r="G78" s="58"/>
      <c r="H78" s="58"/>
      <c r="I78" s="58"/>
      <c r="J78" s="58"/>
    </row>
    <row r="79" spans="2:10">
      <c r="B79" s="115"/>
      <c r="C79" s="115"/>
      <c r="D79" s="115"/>
      <c r="E79" s="115"/>
      <c r="F79" s="115"/>
      <c r="G79" s="115"/>
      <c r="H79" s="115"/>
      <c r="I79" s="115"/>
      <c r="J79" s="58"/>
    </row>
    <row r="80" spans="2:10"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29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{01C54595-D995-4762-81A1-3E548D4DF84F}</x14:id>
        </ext>
      </extLst>
    </cfRule>
  </conditionalFormatting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{A79704E6-0C2E-43A1-84DC-5CEF8C199219}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1C54595-D995-4762-81A1-3E548D4DF8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I29:I78</xm:sqref>
        </x14:conditionalFormatting>
        <x14:conditionalFormatting xmlns:xm="http://schemas.microsoft.com/office/excel/2006/main">
          <x14:cfRule type="dataBar" id="{A79704E6-0C2E-43A1-84DC-5CEF8C1992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0"/>
  <sheetViews>
    <sheetView topLeftCell="B1" workbookViewId="0">
      <selection activeCell="E27" sqref="E27"/>
    </sheetView>
  </sheetViews>
  <sheetFormatPr defaultRowHeight="15"/>
  <cols>
    <col min="2" max="2" width="6.28515625" customWidth="1"/>
    <col min="3" max="3" width="50.7109375" customWidth="1"/>
    <col min="4" max="4" width="7.7109375" customWidth="1"/>
    <col min="5" max="5" width="8.7109375" customWidth="1"/>
    <col min="6" max="6" width="4.7109375" customWidth="1"/>
    <col min="7" max="7" width="10.42578125" customWidth="1"/>
    <col min="8" max="8" width="16" customWidth="1"/>
    <col min="9" max="10" width="7.140625" customWidth="1"/>
  </cols>
  <sheetData>
    <row r="2" spans="2:12">
      <c r="B2" s="58"/>
      <c r="C2" s="58"/>
      <c r="D2" s="58"/>
      <c r="E2" s="58"/>
      <c r="F2" s="58"/>
      <c r="G2" s="198"/>
      <c r="H2" s="198"/>
      <c r="I2" s="58"/>
      <c r="J2" s="58"/>
    </row>
    <row r="3" spans="2:12">
      <c r="B3" s="120"/>
      <c r="C3" s="107"/>
      <c r="D3" s="69"/>
      <c r="E3" s="69"/>
      <c r="F3" s="69"/>
      <c r="G3" s="69"/>
      <c r="H3" s="69"/>
      <c r="I3" s="49" t="s">
        <v>3</v>
      </c>
      <c r="J3" s="50"/>
      <c r="K3" s="16"/>
      <c r="L3" s="19"/>
    </row>
    <row r="4" spans="2:12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  <c r="L4" s="18"/>
    </row>
    <row r="5" spans="2:12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7">
        <v>43586</v>
      </c>
      <c r="J5" s="26">
        <v>44409</v>
      </c>
      <c r="K5" s="6" t="s">
        <v>7</v>
      </c>
      <c r="L5" s="6" t="s">
        <v>8</v>
      </c>
    </row>
    <row r="6" spans="2:12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9">
        <v>4</v>
      </c>
      <c r="J6" s="8">
        <v>4</v>
      </c>
      <c r="K6" s="9">
        <f t="shared" ref="K6:K28" si="0">J6-I6</f>
        <v>0</v>
      </c>
      <c r="L6" s="9"/>
    </row>
    <row r="7" spans="2:12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9">
        <v>3</v>
      </c>
      <c r="J7" s="8">
        <v>3</v>
      </c>
      <c r="K7" s="9">
        <f t="shared" si="0"/>
        <v>0</v>
      </c>
      <c r="L7" s="9"/>
    </row>
    <row r="8" spans="2:12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9">
        <v>0</v>
      </c>
      <c r="J8" s="8">
        <v>0</v>
      </c>
      <c r="K8" s="9">
        <f t="shared" si="0"/>
        <v>0</v>
      </c>
      <c r="L8" s="9"/>
    </row>
    <row r="9" spans="2:12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9">
        <v>0</v>
      </c>
      <c r="J9" s="8">
        <v>0</v>
      </c>
      <c r="K9" s="9">
        <f t="shared" si="0"/>
        <v>0</v>
      </c>
      <c r="L9" s="9"/>
    </row>
    <row r="10" spans="2:12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9">
        <v>0</v>
      </c>
      <c r="J10" s="8">
        <v>0</v>
      </c>
      <c r="K10" s="9">
        <f t="shared" si="0"/>
        <v>0</v>
      </c>
      <c r="L10" s="9"/>
    </row>
    <row r="11" spans="2:12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9">
        <v>0</v>
      </c>
      <c r="J11" s="8">
        <v>0</v>
      </c>
      <c r="K11" s="9">
        <f t="shared" si="0"/>
        <v>0</v>
      </c>
      <c r="L11" s="9"/>
    </row>
    <row r="12" spans="2:12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9">
        <v>3</v>
      </c>
      <c r="J12" s="8">
        <v>3</v>
      </c>
      <c r="K12" s="9">
        <f t="shared" si="0"/>
        <v>0</v>
      </c>
      <c r="L12" s="9"/>
    </row>
    <row r="13" spans="2:12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9">
        <v>1</v>
      </c>
      <c r="J13" s="8">
        <v>1</v>
      </c>
      <c r="K13" s="9">
        <f t="shared" si="0"/>
        <v>0</v>
      </c>
      <c r="L13" s="9">
        <v>1</v>
      </c>
    </row>
    <row r="14" spans="2:12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9">
        <v>1</v>
      </c>
      <c r="J14" s="8">
        <v>1</v>
      </c>
      <c r="K14" s="9">
        <f t="shared" si="0"/>
        <v>0</v>
      </c>
      <c r="L14" s="9"/>
    </row>
    <row r="15" spans="2:12" ht="22.5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9">
        <v>0</v>
      </c>
      <c r="J15" s="8">
        <v>0</v>
      </c>
      <c r="K15" s="9">
        <f t="shared" si="0"/>
        <v>0</v>
      </c>
      <c r="L15" s="9">
        <v>1</v>
      </c>
    </row>
    <row r="16" spans="2:12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9">
        <v>2</v>
      </c>
      <c r="J16" s="8">
        <v>2</v>
      </c>
      <c r="K16" s="9">
        <f t="shared" si="0"/>
        <v>0</v>
      </c>
      <c r="L16" s="9"/>
    </row>
    <row r="17" spans="2:12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9">
        <v>2</v>
      </c>
      <c r="J17" s="8">
        <v>2</v>
      </c>
      <c r="K17" s="9">
        <f t="shared" si="0"/>
        <v>0</v>
      </c>
      <c r="L17" s="9"/>
    </row>
    <row r="18" spans="2:12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9">
        <v>1</v>
      </c>
      <c r="J18" s="8">
        <v>1</v>
      </c>
      <c r="K18" s="9">
        <f t="shared" si="0"/>
        <v>0</v>
      </c>
      <c r="L18" s="9"/>
    </row>
    <row r="19" spans="2:12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9">
        <v>3</v>
      </c>
      <c r="J19" s="8">
        <v>3</v>
      </c>
      <c r="K19" s="9">
        <f t="shared" si="0"/>
        <v>0</v>
      </c>
      <c r="L19" s="9"/>
    </row>
    <row r="20" spans="2:12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9">
        <v>1</v>
      </c>
      <c r="J20" s="8">
        <v>2</v>
      </c>
      <c r="K20" s="9">
        <f t="shared" si="0"/>
        <v>1</v>
      </c>
      <c r="L20" s="9">
        <v>1</v>
      </c>
    </row>
    <row r="21" spans="2:12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9">
        <v>3</v>
      </c>
      <c r="J21" s="8">
        <v>3</v>
      </c>
      <c r="K21" s="9">
        <f t="shared" si="0"/>
        <v>0</v>
      </c>
      <c r="L21" s="9"/>
    </row>
    <row r="22" spans="2:12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9">
        <v>3</v>
      </c>
      <c r="J22" s="8">
        <v>3</v>
      </c>
      <c r="K22" s="9">
        <f t="shared" si="0"/>
        <v>0</v>
      </c>
      <c r="L22" s="9"/>
    </row>
    <row r="23" spans="2:12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9">
        <v>3</v>
      </c>
      <c r="J23" s="8">
        <v>3</v>
      </c>
      <c r="K23" s="9">
        <f t="shared" si="0"/>
        <v>0</v>
      </c>
      <c r="L23" s="9"/>
    </row>
    <row r="24" spans="2:12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9">
        <v>3</v>
      </c>
      <c r="J24" s="8">
        <v>3</v>
      </c>
      <c r="K24" s="9">
        <f t="shared" si="0"/>
        <v>0</v>
      </c>
      <c r="L24" s="9"/>
    </row>
    <row r="25" spans="2:12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1</v>
      </c>
      <c r="K25" s="10">
        <f t="shared" si="0"/>
        <v>-2</v>
      </c>
      <c r="L25" s="10"/>
    </row>
    <row r="26" spans="2:12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9">
        <v>0</v>
      </c>
      <c r="J26" s="9">
        <v>0</v>
      </c>
      <c r="K26" s="9">
        <f t="shared" si="0"/>
        <v>0</v>
      </c>
      <c r="L26" s="9">
        <v>1</v>
      </c>
    </row>
    <row r="27" spans="2:12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36</v>
      </c>
      <c r="J27" s="167">
        <f>SUM(J6:J26)</f>
        <v>35</v>
      </c>
      <c r="K27" s="167">
        <f t="shared" si="0"/>
        <v>-1</v>
      </c>
      <c r="L27" s="168"/>
    </row>
    <row r="28" spans="2:12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0.16216216216216217</v>
      </c>
      <c r="J28" s="169">
        <f>J27/(3*74)</f>
        <v>0.15765765765765766</v>
      </c>
      <c r="K28" s="167">
        <f t="shared" si="0"/>
        <v>-4.504504504504514E-3</v>
      </c>
      <c r="L28" s="168"/>
    </row>
    <row r="29" spans="2:12">
      <c r="B29" s="58"/>
      <c r="C29" s="58"/>
      <c r="D29" s="58"/>
      <c r="E29" s="58"/>
      <c r="F29" s="58"/>
      <c r="G29" s="58"/>
      <c r="H29" s="58"/>
      <c r="I29" s="58"/>
      <c r="J29" s="58"/>
    </row>
    <row r="30" spans="2:12">
      <c r="B30" s="58"/>
      <c r="C30" s="58"/>
      <c r="D30" s="68"/>
      <c r="E30" s="68"/>
      <c r="F30" s="68"/>
      <c r="G30" s="58"/>
      <c r="H30" s="58"/>
      <c r="I30" s="58"/>
      <c r="J30" s="58"/>
    </row>
    <row r="31" spans="2:12">
      <c r="B31" s="58"/>
      <c r="C31" s="68"/>
      <c r="D31" s="58"/>
      <c r="E31" s="58"/>
      <c r="F31" s="58"/>
      <c r="G31" s="58"/>
      <c r="H31" s="58"/>
      <c r="I31" s="58"/>
      <c r="J31" s="58"/>
    </row>
    <row r="32" spans="2:12">
      <c r="B32" s="58"/>
      <c r="C32" s="58"/>
      <c r="D32" s="58"/>
      <c r="E32" s="58"/>
      <c r="F32" s="58"/>
      <c r="G32" s="58"/>
      <c r="H32" s="58"/>
      <c r="I32" s="58"/>
      <c r="J32" s="58"/>
    </row>
    <row r="33" spans="2:10">
      <c r="B33" s="58"/>
      <c r="C33" s="58"/>
      <c r="D33" s="58"/>
      <c r="E33" s="58"/>
      <c r="F33" s="58"/>
      <c r="G33" s="58"/>
      <c r="H33" s="58"/>
      <c r="I33" s="58"/>
      <c r="J33" s="58"/>
    </row>
    <row r="34" spans="2:10">
      <c r="B34" s="58"/>
      <c r="C34" s="58"/>
      <c r="D34" s="58"/>
      <c r="E34" s="58"/>
      <c r="F34" s="58"/>
      <c r="G34" s="58"/>
      <c r="H34" s="58"/>
      <c r="I34" s="58"/>
      <c r="J34" s="58"/>
    </row>
    <row r="35" spans="2:10">
      <c r="B35" s="58"/>
      <c r="C35" s="58"/>
      <c r="D35" s="58"/>
      <c r="E35" s="58"/>
      <c r="F35" s="58"/>
      <c r="G35" s="58"/>
      <c r="H35" s="58"/>
      <c r="I35" s="58"/>
      <c r="J35" s="58"/>
    </row>
    <row r="36" spans="2:10">
      <c r="B36" s="58"/>
      <c r="C36" s="58"/>
      <c r="D36" s="114"/>
      <c r="E36" s="58"/>
      <c r="F36" s="58"/>
      <c r="G36" s="58"/>
      <c r="H36" s="58"/>
      <c r="I36" s="58"/>
      <c r="J36" s="58"/>
    </row>
    <row r="37" spans="2:10">
      <c r="B37" s="58"/>
      <c r="C37" s="68"/>
      <c r="D37" s="58"/>
      <c r="E37" s="58"/>
      <c r="F37" s="58"/>
      <c r="G37" s="58"/>
      <c r="H37" s="58"/>
      <c r="I37" s="58"/>
      <c r="J37" s="58"/>
    </row>
    <row r="38" spans="2:10">
      <c r="B38" s="58"/>
      <c r="C38" s="58"/>
      <c r="D38" s="58"/>
      <c r="E38" s="58"/>
      <c r="F38" s="58"/>
      <c r="G38" s="58"/>
      <c r="H38" s="58"/>
      <c r="I38" s="58"/>
      <c r="J38" s="58"/>
    </row>
    <row r="39" spans="2:10">
      <c r="B39" s="58"/>
      <c r="C39" s="58"/>
      <c r="D39" s="58"/>
      <c r="E39" s="58"/>
      <c r="F39" s="58"/>
      <c r="G39" s="58"/>
      <c r="H39" s="58"/>
      <c r="I39" s="58"/>
      <c r="J39" s="58"/>
    </row>
    <row r="40" spans="2:10">
      <c r="B40" s="58"/>
      <c r="C40" s="58"/>
      <c r="D40" s="58"/>
      <c r="E40" s="58"/>
      <c r="F40" s="58"/>
      <c r="G40" s="58"/>
      <c r="H40" s="58"/>
      <c r="I40" s="58"/>
      <c r="J40" s="58"/>
    </row>
    <row r="41" spans="2:10">
      <c r="B41" s="58"/>
      <c r="C41" s="58"/>
      <c r="D41" s="58"/>
      <c r="E41" s="58"/>
      <c r="F41" s="58"/>
      <c r="G41" s="58"/>
      <c r="H41" s="58"/>
      <c r="I41" s="58"/>
      <c r="J41" s="58"/>
    </row>
    <row r="42" spans="2:10">
      <c r="B42" s="58"/>
      <c r="C42" s="68"/>
      <c r="D42" s="58"/>
      <c r="E42" s="58"/>
      <c r="F42" s="58"/>
      <c r="G42" s="58"/>
      <c r="H42" s="58"/>
      <c r="I42" s="58"/>
      <c r="J42" s="58"/>
    </row>
    <row r="43" spans="2:10">
      <c r="B43" s="58"/>
      <c r="C43" s="68"/>
      <c r="D43" s="58"/>
      <c r="E43" s="58"/>
      <c r="F43" s="58"/>
      <c r="G43" s="58"/>
      <c r="H43" s="58"/>
      <c r="I43" s="58"/>
      <c r="J43" s="58"/>
    </row>
    <row r="44" spans="2:10">
      <c r="B44" s="58"/>
      <c r="C44" s="68"/>
      <c r="D44" s="68"/>
      <c r="E44" s="68"/>
      <c r="F44" s="68"/>
      <c r="G44" s="58"/>
      <c r="H44" s="58"/>
      <c r="I44" s="58"/>
      <c r="J44" s="58"/>
    </row>
    <row r="45" spans="2:10">
      <c r="B45" s="58"/>
      <c r="C45" s="58"/>
      <c r="D45" s="58"/>
      <c r="E45" s="58"/>
      <c r="F45" s="58"/>
      <c r="G45" s="58"/>
      <c r="H45" s="58"/>
      <c r="I45" s="58"/>
      <c r="J45" s="58"/>
    </row>
    <row r="46" spans="2:10">
      <c r="B46" s="58"/>
      <c r="C46" s="68"/>
      <c r="D46" s="58"/>
      <c r="E46" s="58"/>
      <c r="F46" s="58"/>
      <c r="G46" s="58"/>
      <c r="H46" s="58"/>
      <c r="I46" s="58"/>
      <c r="J46" s="58"/>
    </row>
    <row r="47" spans="2:10">
      <c r="B47" s="58"/>
      <c r="C47" s="68"/>
      <c r="D47" s="68"/>
      <c r="E47" s="68"/>
      <c r="F47" s="68"/>
      <c r="G47" s="58"/>
      <c r="H47" s="58"/>
      <c r="I47" s="58"/>
      <c r="J47" s="58"/>
    </row>
    <row r="48" spans="2:10">
      <c r="B48" s="58"/>
      <c r="C48" s="58"/>
      <c r="D48" s="68"/>
      <c r="E48" s="68"/>
      <c r="F48" s="68"/>
      <c r="G48" s="58"/>
      <c r="H48" s="58"/>
      <c r="I48" s="58"/>
      <c r="J48" s="58"/>
    </row>
    <row r="49" spans="2:10">
      <c r="B49" s="58"/>
      <c r="C49" s="58"/>
      <c r="D49" s="68"/>
      <c r="E49" s="68"/>
      <c r="F49" s="68"/>
      <c r="G49" s="58"/>
      <c r="H49" s="58"/>
      <c r="I49" s="58"/>
      <c r="J49" s="58"/>
    </row>
    <row r="50" spans="2:10">
      <c r="B50" s="58"/>
      <c r="C50" s="68"/>
      <c r="D50" s="58"/>
      <c r="E50" s="58"/>
      <c r="F50" s="58"/>
      <c r="G50" s="58"/>
      <c r="H50" s="58"/>
      <c r="I50" s="58"/>
      <c r="J50" s="58"/>
    </row>
    <row r="51" spans="2:10">
      <c r="B51" s="58"/>
      <c r="C51" s="68"/>
      <c r="D51" s="58"/>
      <c r="E51" s="58"/>
      <c r="F51" s="58"/>
      <c r="G51" s="58"/>
      <c r="H51" s="58"/>
      <c r="I51" s="58"/>
      <c r="J51" s="58"/>
    </row>
    <row r="52" spans="2:10">
      <c r="B52" s="58"/>
      <c r="C52" s="58"/>
      <c r="D52" s="68"/>
      <c r="E52" s="68"/>
      <c r="F52" s="68"/>
      <c r="G52" s="58"/>
      <c r="H52" s="58"/>
      <c r="I52" s="58"/>
      <c r="J52" s="58"/>
    </row>
    <row r="53" spans="2:10">
      <c r="B53" s="58"/>
      <c r="C53" s="58"/>
      <c r="D53" s="68"/>
      <c r="E53" s="68"/>
      <c r="F53" s="68"/>
      <c r="G53" s="58"/>
      <c r="H53" s="58"/>
      <c r="I53" s="58"/>
      <c r="J53" s="58"/>
    </row>
    <row r="54" spans="2:10">
      <c r="B54" s="58"/>
      <c r="C54" s="58"/>
      <c r="D54" s="58"/>
      <c r="E54" s="58"/>
      <c r="F54" s="58"/>
      <c r="G54" s="58"/>
      <c r="H54" s="58"/>
      <c r="I54" s="58"/>
      <c r="J54" s="58"/>
    </row>
    <row r="55" spans="2:10">
      <c r="B55" s="58"/>
      <c r="C55" s="68"/>
      <c r="D55" s="68"/>
      <c r="E55" s="68"/>
      <c r="F55" s="68"/>
      <c r="G55" s="58"/>
      <c r="H55" s="58"/>
      <c r="I55" s="58"/>
      <c r="J55" s="58"/>
    </row>
    <row r="56" spans="2:10">
      <c r="B56" s="58"/>
      <c r="C56" s="68"/>
      <c r="D56" s="58"/>
      <c r="E56" s="58"/>
      <c r="F56" s="58"/>
      <c r="G56" s="58"/>
      <c r="H56" s="58"/>
      <c r="I56" s="58"/>
      <c r="J56" s="58"/>
    </row>
    <row r="57" spans="2:10">
      <c r="B57" s="58"/>
      <c r="C57" s="68"/>
      <c r="D57" s="58"/>
      <c r="E57" s="58"/>
      <c r="F57" s="58"/>
      <c r="G57" s="58"/>
      <c r="H57" s="58"/>
      <c r="I57" s="58"/>
      <c r="J57" s="58"/>
    </row>
    <row r="58" spans="2:10">
      <c r="B58" s="58"/>
      <c r="C58" s="68"/>
      <c r="D58" s="58"/>
      <c r="E58" s="58"/>
      <c r="F58" s="58"/>
      <c r="G58" s="58"/>
      <c r="H58" s="58"/>
      <c r="I58" s="58"/>
      <c r="J58" s="58"/>
    </row>
    <row r="59" spans="2:10">
      <c r="B59" s="58"/>
      <c r="C59" s="68"/>
      <c r="D59" s="58"/>
      <c r="E59" s="58"/>
      <c r="F59" s="58"/>
      <c r="G59" s="58"/>
      <c r="H59" s="58"/>
      <c r="I59" s="58"/>
      <c r="J59" s="58"/>
    </row>
    <row r="60" spans="2:10">
      <c r="B60" s="58"/>
      <c r="C60" s="68"/>
      <c r="D60" s="58"/>
      <c r="E60" s="58"/>
      <c r="F60" s="58"/>
      <c r="G60" s="58"/>
      <c r="H60" s="58"/>
      <c r="I60" s="58"/>
      <c r="J60" s="58"/>
    </row>
    <row r="61" spans="2:10">
      <c r="B61" s="58"/>
      <c r="C61" s="68"/>
      <c r="D61" s="58"/>
      <c r="E61" s="58"/>
      <c r="F61" s="58"/>
      <c r="G61" s="58"/>
      <c r="H61" s="58"/>
      <c r="I61" s="58"/>
      <c r="J61" s="58"/>
    </row>
    <row r="62" spans="2:10">
      <c r="B62" s="58"/>
      <c r="C62" s="68"/>
      <c r="D62" s="58"/>
      <c r="E62" s="58"/>
      <c r="F62" s="58"/>
      <c r="G62" s="58"/>
      <c r="H62" s="58"/>
      <c r="I62" s="58"/>
      <c r="J62" s="58"/>
    </row>
    <row r="63" spans="2:10">
      <c r="B63" s="58"/>
      <c r="C63" s="58"/>
      <c r="D63" s="58"/>
      <c r="E63" s="58"/>
      <c r="F63" s="58"/>
      <c r="G63" s="58"/>
      <c r="H63" s="58"/>
      <c r="I63" s="58"/>
      <c r="J63" s="58"/>
    </row>
    <row r="64" spans="2:10">
      <c r="B64" s="58"/>
      <c r="C64" s="58"/>
      <c r="D64" s="58"/>
      <c r="E64" s="58"/>
      <c r="F64" s="58"/>
      <c r="G64" s="58"/>
      <c r="H64" s="58"/>
      <c r="I64" s="58"/>
      <c r="J64" s="58"/>
    </row>
    <row r="65" spans="2:10">
      <c r="B65" s="58"/>
      <c r="C65" s="68"/>
      <c r="D65" s="58"/>
      <c r="E65" s="58"/>
      <c r="F65" s="58"/>
      <c r="G65" s="58"/>
      <c r="H65" s="58"/>
      <c r="I65" s="58"/>
      <c r="J65" s="58"/>
    </row>
    <row r="66" spans="2:10">
      <c r="B66" s="58"/>
      <c r="C66" s="58"/>
      <c r="D66" s="58"/>
      <c r="E66" s="58"/>
      <c r="F66" s="58"/>
      <c r="G66" s="58"/>
      <c r="H66" s="58"/>
      <c r="I66" s="58"/>
      <c r="J66" s="58"/>
    </row>
    <row r="67" spans="2:10">
      <c r="B67" s="58"/>
      <c r="C67" s="68"/>
      <c r="D67" s="58"/>
      <c r="E67" s="58"/>
      <c r="F67" s="58"/>
      <c r="G67" s="58"/>
      <c r="H67" s="58"/>
      <c r="I67" s="58"/>
      <c r="J67" s="58"/>
    </row>
    <row r="68" spans="2:10">
      <c r="B68" s="58"/>
      <c r="C68" s="68"/>
      <c r="D68" s="58"/>
      <c r="E68" s="58"/>
      <c r="F68" s="58"/>
      <c r="G68" s="58"/>
      <c r="H68" s="58"/>
      <c r="I68" s="58"/>
      <c r="J68" s="58"/>
    </row>
    <row r="69" spans="2:10">
      <c r="B69" s="58"/>
      <c r="C69" s="68"/>
      <c r="D69" s="58"/>
      <c r="E69" s="58"/>
      <c r="F69" s="58"/>
      <c r="G69" s="58"/>
      <c r="H69" s="58"/>
      <c r="I69" s="58"/>
      <c r="J69" s="58"/>
    </row>
    <row r="70" spans="2:10">
      <c r="B70" s="58"/>
      <c r="C70" s="68"/>
      <c r="D70" s="58"/>
      <c r="E70" s="58"/>
      <c r="F70" s="58"/>
      <c r="G70" s="58"/>
      <c r="H70" s="58"/>
      <c r="I70" s="58"/>
      <c r="J70" s="58"/>
    </row>
    <row r="71" spans="2:10">
      <c r="B71" s="58"/>
      <c r="C71" s="68"/>
      <c r="D71" s="58"/>
      <c r="E71" s="58"/>
      <c r="F71" s="58"/>
      <c r="G71" s="58"/>
      <c r="H71" s="58"/>
      <c r="I71" s="58"/>
      <c r="J71" s="58"/>
    </row>
    <row r="72" spans="2:10">
      <c r="B72" s="58"/>
      <c r="C72" s="58"/>
      <c r="D72" s="68"/>
      <c r="E72" s="68"/>
      <c r="F72" s="68"/>
      <c r="G72" s="58"/>
      <c r="H72" s="58"/>
      <c r="I72" s="58"/>
      <c r="J72" s="58"/>
    </row>
    <row r="73" spans="2:10">
      <c r="B73" s="58"/>
      <c r="C73" s="68"/>
      <c r="D73" s="58"/>
      <c r="E73" s="58"/>
      <c r="F73" s="58"/>
      <c r="G73" s="58"/>
      <c r="H73" s="58"/>
      <c r="I73" s="58"/>
      <c r="J73" s="58"/>
    </row>
    <row r="74" spans="2:10">
      <c r="B74" s="58"/>
      <c r="C74" s="68"/>
      <c r="D74" s="58"/>
      <c r="E74" s="58"/>
      <c r="F74" s="58"/>
      <c r="G74" s="58"/>
      <c r="H74" s="58"/>
      <c r="I74" s="58"/>
      <c r="J74" s="58"/>
    </row>
    <row r="75" spans="2:10">
      <c r="B75" s="58"/>
      <c r="C75" s="68"/>
      <c r="D75" s="68"/>
      <c r="E75" s="68"/>
      <c r="F75" s="68"/>
      <c r="G75" s="58"/>
      <c r="H75" s="58"/>
      <c r="I75" s="58"/>
      <c r="J75" s="58"/>
    </row>
    <row r="76" spans="2:10">
      <c r="B76" s="58"/>
      <c r="C76" s="68"/>
      <c r="D76" s="58"/>
      <c r="E76" s="58"/>
      <c r="F76" s="58"/>
      <c r="G76" s="58"/>
      <c r="H76" s="58"/>
      <c r="I76" s="58"/>
      <c r="J76" s="58"/>
    </row>
    <row r="77" spans="2:10">
      <c r="B77" s="58"/>
      <c r="C77" s="68"/>
      <c r="D77" s="58"/>
      <c r="E77" s="58"/>
      <c r="F77" s="58"/>
      <c r="G77" s="58"/>
      <c r="H77" s="58"/>
      <c r="I77" s="58"/>
      <c r="J77" s="58"/>
    </row>
    <row r="78" spans="2:10">
      <c r="B78" s="58"/>
      <c r="C78" s="58"/>
      <c r="D78" s="58"/>
      <c r="E78" s="58"/>
      <c r="F78" s="58"/>
      <c r="G78" s="58"/>
      <c r="H78" s="58"/>
      <c r="I78" s="58"/>
      <c r="J78" s="58"/>
    </row>
    <row r="79" spans="2:10">
      <c r="B79" s="115"/>
      <c r="C79" s="115"/>
      <c r="D79" s="115"/>
      <c r="E79" s="115"/>
      <c r="F79" s="115"/>
      <c r="G79" s="115"/>
      <c r="H79" s="115"/>
      <c r="I79" s="115"/>
      <c r="J79" s="58"/>
    </row>
    <row r="80" spans="2:10"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29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{AFA74898-750C-4F7F-A0C3-F67FAB4BDA7C}</x14:id>
        </ext>
      </extLst>
    </cfRule>
  </conditionalFormatting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{9A1004A5-BCDC-49C7-A23B-B5038CFEB91D}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A74898-750C-4F7F-A0C3-F67FAB4BDA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I29:I78</xm:sqref>
        </x14:conditionalFormatting>
        <x14:conditionalFormatting xmlns:xm="http://schemas.microsoft.com/office/excel/2006/main">
          <x14:cfRule type="dataBar" id="{9A1004A5-BCDC-49C7-A23B-B5038CFEB9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0"/>
  <sheetViews>
    <sheetView workbookViewId="0">
      <selection activeCell="G31" sqref="G31"/>
    </sheetView>
  </sheetViews>
  <sheetFormatPr defaultRowHeight="15"/>
  <cols>
    <col min="2" max="2" width="5.7109375" customWidth="1"/>
    <col min="3" max="3" width="44.42578125" customWidth="1"/>
    <col min="4" max="4" width="7.42578125" customWidth="1"/>
    <col min="5" max="5" width="8.7109375" customWidth="1"/>
    <col min="6" max="6" width="4.140625" customWidth="1"/>
    <col min="7" max="7" width="10.42578125" customWidth="1"/>
    <col min="8" max="8" width="16.7109375" customWidth="1"/>
    <col min="9" max="9" width="7.42578125" customWidth="1"/>
    <col min="10" max="10" width="7.28515625" customWidth="1"/>
  </cols>
  <sheetData>
    <row r="2" spans="2:12">
      <c r="B2" s="58"/>
      <c r="C2" s="58"/>
      <c r="D2" s="58"/>
      <c r="E2" s="58"/>
      <c r="F2" s="58"/>
      <c r="G2" s="198"/>
      <c r="H2" s="198"/>
      <c r="I2" s="58"/>
      <c r="J2" s="58"/>
    </row>
    <row r="3" spans="2:12">
      <c r="B3" s="120"/>
      <c r="C3" s="107"/>
      <c r="D3" s="69"/>
      <c r="E3" s="69"/>
      <c r="F3" s="69"/>
      <c r="G3" s="69"/>
      <c r="H3" s="69"/>
      <c r="I3" s="49" t="s">
        <v>3</v>
      </c>
      <c r="J3" s="50"/>
      <c r="K3" s="16"/>
      <c r="L3" s="19"/>
    </row>
    <row r="4" spans="2:12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  <c r="L4" s="18"/>
    </row>
    <row r="5" spans="2:12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7">
        <v>43586</v>
      </c>
      <c r="J5" s="26">
        <v>44409</v>
      </c>
      <c r="K5" s="6" t="s">
        <v>7</v>
      </c>
      <c r="L5" s="6" t="s">
        <v>8</v>
      </c>
    </row>
    <row r="6" spans="2:12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9">
        <v>2</v>
      </c>
      <c r="J6" s="8">
        <v>4</v>
      </c>
      <c r="K6" s="9">
        <f t="shared" ref="K6:K28" si="0">J6-I6</f>
        <v>2</v>
      </c>
      <c r="L6" s="9"/>
    </row>
    <row r="7" spans="2:12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9">
        <v>2</v>
      </c>
      <c r="J7" s="8">
        <v>2</v>
      </c>
      <c r="K7" s="9">
        <f t="shared" si="0"/>
        <v>0</v>
      </c>
      <c r="L7" s="9"/>
    </row>
    <row r="8" spans="2:12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9">
        <v>1</v>
      </c>
      <c r="J8" s="8">
        <v>1</v>
      </c>
      <c r="K8" s="9">
        <f t="shared" si="0"/>
        <v>0</v>
      </c>
      <c r="L8" s="9"/>
    </row>
    <row r="9" spans="2:12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9">
        <v>0</v>
      </c>
      <c r="J9" s="8">
        <v>0</v>
      </c>
      <c r="K9" s="9">
        <f t="shared" si="0"/>
        <v>0</v>
      </c>
      <c r="L9" s="9"/>
    </row>
    <row r="10" spans="2:12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9">
        <v>0</v>
      </c>
      <c r="J10" s="8">
        <v>0</v>
      </c>
      <c r="K10" s="9">
        <f t="shared" si="0"/>
        <v>0</v>
      </c>
      <c r="L10" s="9"/>
    </row>
    <row r="11" spans="2:12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9">
        <v>0</v>
      </c>
      <c r="J11" s="8">
        <v>0</v>
      </c>
      <c r="K11" s="9">
        <f t="shared" si="0"/>
        <v>0</v>
      </c>
      <c r="L11" s="9"/>
    </row>
    <row r="12" spans="2:12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9">
        <v>2</v>
      </c>
      <c r="J12" s="8">
        <v>2</v>
      </c>
      <c r="K12" s="9">
        <f t="shared" si="0"/>
        <v>0</v>
      </c>
      <c r="L12" s="9"/>
    </row>
    <row r="13" spans="2:12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9">
        <v>1</v>
      </c>
      <c r="J13" s="8">
        <v>1</v>
      </c>
      <c r="K13" s="9">
        <f t="shared" si="0"/>
        <v>0</v>
      </c>
      <c r="L13" s="9">
        <v>1</v>
      </c>
    </row>
    <row r="14" spans="2:12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9">
        <v>1</v>
      </c>
      <c r="J14" s="8">
        <v>1</v>
      </c>
      <c r="K14" s="9">
        <f t="shared" si="0"/>
        <v>0</v>
      </c>
      <c r="L14" s="9"/>
    </row>
    <row r="15" spans="2:12" ht="22.5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9">
        <v>2</v>
      </c>
      <c r="J15" s="8">
        <v>2</v>
      </c>
      <c r="K15" s="9">
        <f t="shared" si="0"/>
        <v>0</v>
      </c>
      <c r="L15" s="9">
        <v>1</v>
      </c>
    </row>
    <row r="16" spans="2:12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9">
        <v>2</v>
      </c>
      <c r="J16" s="8">
        <v>2</v>
      </c>
      <c r="K16" s="9">
        <f t="shared" si="0"/>
        <v>0</v>
      </c>
      <c r="L16" s="9"/>
    </row>
    <row r="17" spans="2:12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9">
        <v>2</v>
      </c>
      <c r="J17" s="8">
        <v>2</v>
      </c>
      <c r="K17" s="9">
        <f t="shared" si="0"/>
        <v>0</v>
      </c>
      <c r="L17" s="9"/>
    </row>
    <row r="18" spans="2:12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9">
        <v>1</v>
      </c>
      <c r="J18" s="8">
        <v>1</v>
      </c>
      <c r="K18" s="9">
        <f t="shared" si="0"/>
        <v>0</v>
      </c>
      <c r="L18" s="9"/>
    </row>
    <row r="19" spans="2:12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9">
        <v>3</v>
      </c>
      <c r="J19" s="8">
        <v>3</v>
      </c>
      <c r="K19" s="9">
        <f t="shared" si="0"/>
        <v>0</v>
      </c>
      <c r="L19" s="9"/>
    </row>
    <row r="20" spans="2:12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9">
        <v>3</v>
      </c>
      <c r="J20" s="8">
        <v>3</v>
      </c>
      <c r="K20" s="9">
        <f t="shared" si="0"/>
        <v>0</v>
      </c>
      <c r="L20" s="9">
        <v>1</v>
      </c>
    </row>
    <row r="21" spans="2:12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9">
        <v>3</v>
      </c>
      <c r="J21" s="8">
        <v>1</v>
      </c>
      <c r="K21" s="9">
        <f t="shared" si="0"/>
        <v>-2</v>
      </c>
      <c r="L21" s="9"/>
    </row>
    <row r="22" spans="2:12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9">
        <v>3</v>
      </c>
      <c r="J22" s="8">
        <v>1</v>
      </c>
      <c r="K22" s="9">
        <f t="shared" si="0"/>
        <v>-2</v>
      </c>
      <c r="L22" s="9"/>
    </row>
    <row r="23" spans="2:12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9">
        <v>3</v>
      </c>
      <c r="J23" s="8">
        <v>0</v>
      </c>
      <c r="K23" s="9">
        <f t="shared" si="0"/>
        <v>-3</v>
      </c>
      <c r="L23" s="9"/>
    </row>
    <row r="24" spans="2:12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9">
        <v>0</v>
      </c>
      <c r="J24" s="8">
        <v>0</v>
      </c>
      <c r="K24" s="9">
        <f t="shared" si="0"/>
        <v>0</v>
      </c>
      <c r="L24" s="9"/>
    </row>
    <row r="25" spans="2:12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1</v>
      </c>
      <c r="K25" s="10">
        <f t="shared" si="0"/>
        <v>-2</v>
      </c>
      <c r="L25" s="10"/>
    </row>
    <row r="26" spans="2:12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9">
        <v>0</v>
      </c>
      <c r="J26" s="9">
        <v>0</v>
      </c>
      <c r="K26" s="9">
        <f t="shared" si="0"/>
        <v>0</v>
      </c>
      <c r="L26" s="9">
        <v>1</v>
      </c>
    </row>
    <row r="27" spans="2:12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34</v>
      </c>
      <c r="J27" s="167">
        <f>SUM(J6:J26)</f>
        <v>27</v>
      </c>
      <c r="K27" s="167">
        <f t="shared" si="0"/>
        <v>-7</v>
      </c>
      <c r="L27" s="168"/>
    </row>
    <row r="28" spans="2:12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0.15315315315315314</v>
      </c>
      <c r="J28" s="169">
        <f>J27/(3*74)</f>
        <v>0.12162162162162163</v>
      </c>
      <c r="K28" s="167">
        <f t="shared" si="0"/>
        <v>-3.1531531531531515E-2</v>
      </c>
      <c r="L28" s="168"/>
    </row>
    <row r="29" spans="2:12">
      <c r="B29" s="58"/>
      <c r="C29" s="58"/>
      <c r="D29" s="58"/>
      <c r="E29" s="58"/>
      <c r="F29" s="58"/>
      <c r="G29" s="58"/>
      <c r="H29" s="58"/>
      <c r="I29" s="58"/>
      <c r="J29" s="58"/>
    </row>
    <row r="30" spans="2:12">
      <c r="B30" s="58"/>
      <c r="C30" s="58"/>
      <c r="D30" s="68"/>
      <c r="E30" s="68"/>
      <c r="F30" s="68"/>
      <c r="G30" s="58"/>
      <c r="H30" s="58"/>
      <c r="I30" s="58"/>
      <c r="J30" s="58"/>
    </row>
    <row r="31" spans="2:12">
      <c r="B31" s="58"/>
      <c r="C31" s="68"/>
      <c r="D31" s="58"/>
      <c r="E31" s="58"/>
      <c r="F31" s="58"/>
      <c r="G31" s="58"/>
      <c r="H31" s="58"/>
      <c r="I31" s="58"/>
      <c r="J31" s="58"/>
    </row>
    <row r="32" spans="2:12">
      <c r="B32" s="58"/>
      <c r="C32" s="58"/>
      <c r="D32" s="58"/>
      <c r="E32" s="58"/>
      <c r="F32" s="58"/>
      <c r="G32" s="58"/>
      <c r="H32" s="58"/>
      <c r="I32" s="58"/>
      <c r="J32" s="58"/>
    </row>
    <row r="33" spans="2:10">
      <c r="B33" s="58"/>
      <c r="C33" s="58"/>
      <c r="D33" s="58"/>
      <c r="E33" s="58"/>
      <c r="F33" s="58"/>
      <c r="G33" s="58"/>
      <c r="H33" s="58"/>
      <c r="I33" s="58"/>
      <c r="J33" s="58"/>
    </row>
    <row r="34" spans="2:10">
      <c r="B34" s="58"/>
      <c r="C34" s="58"/>
      <c r="D34" s="58"/>
      <c r="E34" s="58"/>
      <c r="F34" s="58"/>
      <c r="G34" s="58"/>
      <c r="H34" s="58"/>
      <c r="I34" s="58"/>
      <c r="J34" s="58"/>
    </row>
    <row r="35" spans="2:10">
      <c r="B35" s="58"/>
      <c r="C35" s="58"/>
      <c r="D35" s="58"/>
      <c r="E35" s="58"/>
      <c r="F35" s="58"/>
      <c r="G35" s="58"/>
      <c r="H35" s="58"/>
      <c r="I35" s="58"/>
      <c r="J35" s="58"/>
    </row>
    <row r="36" spans="2:10">
      <c r="B36" s="58"/>
      <c r="C36" s="58"/>
      <c r="D36" s="114"/>
      <c r="E36" s="58"/>
      <c r="F36" s="58"/>
      <c r="G36" s="58"/>
      <c r="H36" s="58"/>
      <c r="I36" s="58"/>
      <c r="J36" s="58"/>
    </row>
    <row r="37" spans="2:10">
      <c r="B37" s="58"/>
      <c r="C37" s="68"/>
      <c r="D37" s="58"/>
      <c r="E37" s="58"/>
      <c r="F37" s="58"/>
      <c r="G37" s="58"/>
      <c r="H37" s="58"/>
      <c r="I37" s="58"/>
      <c r="J37" s="58"/>
    </row>
    <row r="38" spans="2:10">
      <c r="B38" s="58"/>
      <c r="C38" s="58"/>
      <c r="D38" s="58"/>
      <c r="E38" s="58"/>
      <c r="F38" s="58"/>
      <c r="G38" s="58"/>
      <c r="H38" s="58"/>
      <c r="I38" s="58"/>
      <c r="J38" s="58"/>
    </row>
    <row r="39" spans="2:10">
      <c r="B39" s="58"/>
      <c r="C39" s="58"/>
      <c r="D39" s="58"/>
      <c r="E39" s="58"/>
      <c r="F39" s="58"/>
      <c r="G39" s="58"/>
      <c r="H39" s="58"/>
      <c r="I39" s="58"/>
      <c r="J39" s="58"/>
    </row>
    <row r="40" spans="2:10">
      <c r="B40" s="58"/>
      <c r="C40" s="58"/>
      <c r="D40" s="58"/>
      <c r="E40" s="58"/>
      <c r="F40" s="58"/>
      <c r="G40" s="58"/>
      <c r="H40" s="58"/>
      <c r="I40" s="58"/>
      <c r="J40" s="58"/>
    </row>
    <row r="41" spans="2:10">
      <c r="B41" s="58"/>
      <c r="C41" s="58"/>
      <c r="D41" s="58"/>
      <c r="E41" s="58"/>
      <c r="F41" s="58"/>
      <c r="G41" s="58"/>
      <c r="H41" s="58"/>
      <c r="I41" s="58"/>
      <c r="J41" s="58"/>
    </row>
    <row r="42" spans="2:10">
      <c r="B42" s="58"/>
      <c r="C42" s="68"/>
      <c r="D42" s="58"/>
      <c r="E42" s="58"/>
      <c r="F42" s="58"/>
      <c r="G42" s="58"/>
      <c r="H42" s="58"/>
      <c r="I42" s="58"/>
      <c r="J42" s="58"/>
    </row>
    <row r="43" spans="2:10">
      <c r="B43" s="58"/>
      <c r="C43" s="68"/>
      <c r="D43" s="58"/>
      <c r="E43" s="58"/>
      <c r="F43" s="58"/>
      <c r="G43" s="58"/>
      <c r="H43" s="58"/>
      <c r="I43" s="58"/>
      <c r="J43" s="58"/>
    </row>
    <row r="44" spans="2:10">
      <c r="B44" s="58"/>
      <c r="C44" s="68"/>
      <c r="D44" s="68"/>
      <c r="E44" s="68"/>
      <c r="F44" s="68"/>
      <c r="G44" s="58"/>
      <c r="H44" s="58"/>
      <c r="I44" s="58"/>
      <c r="J44" s="58"/>
    </row>
    <row r="45" spans="2:10">
      <c r="B45" s="58"/>
      <c r="C45" s="58"/>
      <c r="D45" s="58"/>
      <c r="E45" s="58"/>
      <c r="F45" s="58"/>
      <c r="G45" s="58"/>
      <c r="H45" s="58"/>
      <c r="I45" s="58"/>
      <c r="J45" s="58"/>
    </row>
    <row r="46" spans="2:10">
      <c r="B46" s="58"/>
      <c r="C46" s="68"/>
      <c r="D46" s="58"/>
      <c r="E46" s="58"/>
      <c r="F46" s="58"/>
      <c r="G46" s="58"/>
      <c r="H46" s="58"/>
      <c r="I46" s="58"/>
      <c r="J46" s="58"/>
    </row>
    <row r="47" spans="2:10">
      <c r="B47" s="58"/>
      <c r="C47" s="68"/>
      <c r="D47" s="68"/>
      <c r="E47" s="68"/>
      <c r="F47" s="68"/>
      <c r="G47" s="58"/>
      <c r="H47" s="58"/>
      <c r="I47" s="58"/>
      <c r="J47" s="58"/>
    </row>
    <row r="48" spans="2:10">
      <c r="B48" s="58"/>
      <c r="C48" s="58"/>
      <c r="D48" s="68"/>
      <c r="E48" s="68"/>
      <c r="F48" s="68"/>
      <c r="G48" s="58"/>
      <c r="H48" s="58"/>
      <c r="I48" s="58"/>
      <c r="J48" s="58"/>
    </row>
    <row r="49" spans="2:10">
      <c r="B49" s="58"/>
      <c r="C49" s="58"/>
      <c r="D49" s="68"/>
      <c r="E49" s="68"/>
      <c r="F49" s="68"/>
      <c r="G49" s="58"/>
      <c r="H49" s="58"/>
      <c r="I49" s="58"/>
      <c r="J49" s="58"/>
    </row>
    <row r="50" spans="2:10">
      <c r="B50" s="58"/>
      <c r="C50" s="68"/>
      <c r="D50" s="58"/>
      <c r="E50" s="58"/>
      <c r="F50" s="58"/>
      <c r="G50" s="58"/>
      <c r="H50" s="58"/>
      <c r="I50" s="58"/>
      <c r="J50" s="58"/>
    </row>
    <row r="51" spans="2:10">
      <c r="B51" s="58"/>
      <c r="C51" s="68"/>
      <c r="D51" s="58"/>
      <c r="E51" s="58"/>
      <c r="F51" s="58"/>
      <c r="G51" s="58"/>
      <c r="H51" s="58"/>
      <c r="I51" s="58"/>
      <c r="J51" s="58"/>
    </row>
    <row r="52" spans="2:10">
      <c r="B52" s="58"/>
      <c r="C52" s="58"/>
      <c r="D52" s="68"/>
      <c r="E52" s="68"/>
      <c r="F52" s="68"/>
      <c r="G52" s="58"/>
      <c r="H52" s="58"/>
      <c r="I52" s="58"/>
      <c r="J52" s="58"/>
    </row>
    <row r="53" spans="2:10">
      <c r="B53" s="58"/>
      <c r="C53" s="58"/>
      <c r="D53" s="68"/>
      <c r="E53" s="68"/>
      <c r="F53" s="68"/>
      <c r="G53" s="58"/>
      <c r="H53" s="58"/>
      <c r="I53" s="58"/>
      <c r="J53" s="58"/>
    </row>
    <row r="54" spans="2:10">
      <c r="B54" s="58"/>
      <c r="C54" s="58"/>
      <c r="D54" s="58"/>
      <c r="E54" s="58"/>
      <c r="F54" s="58"/>
      <c r="G54" s="58"/>
      <c r="H54" s="58"/>
      <c r="I54" s="58"/>
      <c r="J54" s="58"/>
    </row>
    <row r="55" spans="2:10">
      <c r="B55" s="58"/>
      <c r="C55" s="68"/>
      <c r="D55" s="68"/>
      <c r="E55" s="68"/>
      <c r="F55" s="68"/>
      <c r="G55" s="58"/>
      <c r="H55" s="58"/>
      <c r="I55" s="58"/>
      <c r="J55" s="58"/>
    </row>
    <row r="56" spans="2:10">
      <c r="B56" s="58"/>
      <c r="C56" s="68"/>
      <c r="D56" s="58"/>
      <c r="E56" s="58"/>
      <c r="F56" s="58"/>
      <c r="G56" s="58"/>
      <c r="H56" s="58"/>
      <c r="I56" s="58"/>
      <c r="J56" s="58"/>
    </row>
    <row r="57" spans="2:10">
      <c r="B57" s="58"/>
      <c r="C57" s="68"/>
      <c r="D57" s="58"/>
      <c r="E57" s="58"/>
      <c r="F57" s="58"/>
      <c r="G57" s="58"/>
      <c r="H57" s="58"/>
      <c r="I57" s="58"/>
      <c r="J57" s="58"/>
    </row>
    <row r="58" spans="2:10">
      <c r="B58" s="58"/>
      <c r="C58" s="68"/>
      <c r="D58" s="58"/>
      <c r="E58" s="58"/>
      <c r="F58" s="58"/>
      <c r="G58" s="58"/>
      <c r="H58" s="58"/>
      <c r="I58" s="58"/>
      <c r="J58" s="58"/>
    </row>
    <row r="59" spans="2:10">
      <c r="B59" s="58"/>
      <c r="C59" s="68"/>
      <c r="D59" s="58"/>
      <c r="E59" s="58"/>
      <c r="F59" s="58"/>
      <c r="G59" s="58"/>
      <c r="H59" s="58"/>
      <c r="I59" s="58"/>
      <c r="J59" s="58"/>
    </row>
    <row r="60" spans="2:10">
      <c r="B60" s="58"/>
      <c r="C60" s="68"/>
      <c r="D60" s="58"/>
      <c r="E60" s="58"/>
      <c r="F60" s="58"/>
      <c r="G60" s="58"/>
      <c r="H60" s="58"/>
      <c r="I60" s="58"/>
      <c r="J60" s="58"/>
    </row>
    <row r="61" spans="2:10">
      <c r="B61" s="58"/>
      <c r="C61" s="68"/>
      <c r="D61" s="58"/>
      <c r="E61" s="58"/>
      <c r="F61" s="58"/>
      <c r="G61" s="58"/>
      <c r="H61" s="58"/>
      <c r="I61" s="58"/>
      <c r="J61" s="58"/>
    </row>
    <row r="62" spans="2:10">
      <c r="B62" s="58"/>
      <c r="C62" s="68"/>
      <c r="D62" s="58"/>
      <c r="E62" s="58"/>
      <c r="F62" s="58"/>
      <c r="G62" s="58"/>
      <c r="H62" s="58"/>
      <c r="I62" s="58"/>
      <c r="J62" s="58"/>
    </row>
    <row r="63" spans="2:10">
      <c r="B63" s="58"/>
      <c r="C63" s="58"/>
      <c r="D63" s="58"/>
      <c r="E63" s="58"/>
      <c r="F63" s="58"/>
      <c r="G63" s="58"/>
      <c r="H63" s="58"/>
      <c r="I63" s="58"/>
      <c r="J63" s="58"/>
    </row>
    <row r="64" spans="2:10">
      <c r="B64" s="58"/>
      <c r="C64" s="58"/>
      <c r="D64" s="58"/>
      <c r="E64" s="58"/>
      <c r="F64" s="58"/>
      <c r="G64" s="58"/>
      <c r="H64" s="58"/>
      <c r="I64" s="58"/>
      <c r="J64" s="58"/>
    </row>
    <row r="65" spans="2:10">
      <c r="B65" s="58"/>
      <c r="C65" s="68"/>
      <c r="D65" s="58"/>
      <c r="E65" s="58"/>
      <c r="F65" s="58"/>
      <c r="G65" s="58"/>
      <c r="H65" s="58"/>
      <c r="I65" s="58"/>
      <c r="J65" s="58"/>
    </row>
    <row r="66" spans="2:10">
      <c r="B66" s="58"/>
      <c r="C66" s="58"/>
      <c r="D66" s="58"/>
      <c r="E66" s="58"/>
      <c r="F66" s="58"/>
      <c r="G66" s="58"/>
      <c r="H66" s="58"/>
      <c r="I66" s="58"/>
      <c r="J66" s="58"/>
    </row>
    <row r="67" spans="2:10">
      <c r="B67" s="58"/>
      <c r="C67" s="68"/>
      <c r="D67" s="58"/>
      <c r="E67" s="58"/>
      <c r="F67" s="58"/>
      <c r="G67" s="58"/>
      <c r="H67" s="58"/>
      <c r="I67" s="58"/>
      <c r="J67" s="58"/>
    </row>
    <row r="68" spans="2:10">
      <c r="B68" s="58"/>
      <c r="C68" s="68"/>
      <c r="D68" s="58"/>
      <c r="E68" s="58"/>
      <c r="F68" s="58"/>
      <c r="G68" s="58"/>
      <c r="H68" s="58"/>
      <c r="I68" s="58"/>
      <c r="J68" s="58"/>
    </row>
    <row r="69" spans="2:10">
      <c r="B69" s="58"/>
      <c r="C69" s="68"/>
      <c r="D69" s="58"/>
      <c r="E69" s="58"/>
      <c r="F69" s="58"/>
      <c r="G69" s="58"/>
      <c r="H69" s="58"/>
      <c r="I69" s="58"/>
      <c r="J69" s="58"/>
    </row>
    <row r="70" spans="2:10">
      <c r="B70" s="58"/>
      <c r="C70" s="68"/>
      <c r="D70" s="58"/>
      <c r="E70" s="58"/>
      <c r="F70" s="58"/>
      <c r="G70" s="58"/>
      <c r="H70" s="58"/>
      <c r="I70" s="58"/>
      <c r="J70" s="58"/>
    </row>
    <row r="71" spans="2:10">
      <c r="B71" s="58"/>
      <c r="C71" s="68"/>
      <c r="D71" s="58"/>
      <c r="E71" s="58"/>
      <c r="F71" s="58"/>
      <c r="G71" s="58"/>
      <c r="H71" s="58"/>
      <c r="I71" s="58"/>
      <c r="J71" s="58"/>
    </row>
    <row r="72" spans="2:10">
      <c r="B72" s="58"/>
      <c r="C72" s="58"/>
      <c r="D72" s="68"/>
      <c r="E72" s="68"/>
      <c r="F72" s="68"/>
      <c r="G72" s="58"/>
      <c r="H72" s="58"/>
      <c r="I72" s="58"/>
      <c r="J72" s="58"/>
    </row>
    <row r="73" spans="2:10">
      <c r="B73" s="58"/>
      <c r="C73" s="68"/>
      <c r="D73" s="58"/>
      <c r="E73" s="58"/>
      <c r="F73" s="58"/>
      <c r="G73" s="58"/>
      <c r="H73" s="58"/>
      <c r="I73" s="58"/>
      <c r="J73" s="58"/>
    </row>
    <row r="74" spans="2:10">
      <c r="B74" s="58"/>
      <c r="C74" s="68"/>
      <c r="D74" s="58"/>
      <c r="E74" s="58"/>
      <c r="F74" s="58"/>
      <c r="G74" s="58"/>
      <c r="H74" s="58"/>
      <c r="I74" s="58"/>
      <c r="J74" s="58"/>
    </row>
    <row r="75" spans="2:10">
      <c r="B75" s="58"/>
      <c r="C75" s="68"/>
      <c r="D75" s="68"/>
      <c r="E75" s="68"/>
      <c r="F75" s="68"/>
      <c r="G75" s="58"/>
      <c r="H75" s="58"/>
      <c r="I75" s="58"/>
      <c r="J75" s="58"/>
    </row>
    <row r="76" spans="2:10">
      <c r="B76" s="58"/>
      <c r="C76" s="68"/>
      <c r="D76" s="58"/>
      <c r="E76" s="58"/>
      <c r="F76" s="58"/>
      <c r="G76" s="58"/>
      <c r="H76" s="58"/>
      <c r="I76" s="58"/>
      <c r="J76" s="58"/>
    </row>
    <row r="77" spans="2:10">
      <c r="B77" s="58"/>
      <c r="C77" s="68"/>
      <c r="D77" s="58"/>
      <c r="E77" s="58"/>
      <c r="F77" s="58"/>
      <c r="G77" s="58"/>
      <c r="H77" s="58"/>
      <c r="I77" s="58"/>
      <c r="J77" s="58"/>
    </row>
    <row r="78" spans="2:10">
      <c r="B78" s="58"/>
      <c r="C78" s="58"/>
      <c r="D78" s="58"/>
      <c r="E78" s="58"/>
      <c r="F78" s="58"/>
      <c r="G78" s="58"/>
      <c r="H78" s="58"/>
      <c r="I78" s="58"/>
      <c r="J78" s="58"/>
    </row>
    <row r="79" spans="2:10">
      <c r="B79" s="115"/>
      <c r="C79" s="115"/>
      <c r="D79" s="115"/>
      <c r="E79" s="115"/>
      <c r="F79" s="115"/>
      <c r="G79" s="115"/>
      <c r="H79" s="115"/>
      <c r="I79" s="115"/>
      <c r="J79" s="58"/>
    </row>
    <row r="80" spans="2:10"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29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{51E9B95A-2266-44AB-BB0A-7A23DAFEA51A}</x14:id>
        </ext>
      </extLst>
    </cfRule>
  </conditionalFormatting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{169AEC1F-7C95-4E21-B93C-DADBE641555F}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E9B95A-2266-44AB-BB0A-7A23DAFEA5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I29:I78</xm:sqref>
        </x14:conditionalFormatting>
        <x14:conditionalFormatting xmlns:xm="http://schemas.microsoft.com/office/excel/2006/main">
          <x14:cfRule type="dataBar" id="{169AEC1F-7C95-4E21-B93C-DADBE64155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workbookViewId="0">
      <selection activeCell="H37" sqref="H37"/>
    </sheetView>
  </sheetViews>
  <sheetFormatPr defaultRowHeight="15"/>
  <cols>
    <col min="1" max="1" width="9.140625" style="24"/>
    <col min="3" max="3" width="42.85546875" customWidth="1"/>
    <col min="4" max="4" width="8" customWidth="1"/>
    <col min="5" max="5" width="8.42578125" customWidth="1"/>
    <col min="6" max="6" width="4.85546875" customWidth="1"/>
    <col min="7" max="7" width="10.28515625" customWidth="1"/>
    <col min="8" max="8" width="16.28515625" customWidth="1"/>
    <col min="9" max="9" width="7.28515625" customWidth="1"/>
    <col min="10" max="10" width="7.140625" customWidth="1"/>
  </cols>
  <sheetData>
    <row r="1" spans="1:12" s="20" customFormat="1">
      <c r="A1" s="24"/>
    </row>
    <row r="2" spans="1:12">
      <c r="B2" s="58"/>
      <c r="C2" s="58"/>
      <c r="D2" s="58"/>
      <c r="E2" s="58"/>
      <c r="F2" s="58"/>
      <c r="G2" s="198"/>
      <c r="H2" s="198"/>
      <c r="I2" s="58"/>
      <c r="J2" s="58"/>
    </row>
    <row r="3" spans="1:12">
      <c r="B3" s="120"/>
      <c r="C3" s="107"/>
      <c r="D3" s="69"/>
      <c r="E3" s="69"/>
      <c r="F3" s="69"/>
      <c r="G3" s="69"/>
      <c r="H3" s="69"/>
      <c r="I3" s="49" t="s">
        <v>3</v>
      </c>
      <c r="J3" s="50"/>
      <c r="K3" s="16"/>
      <c r="L3" s="19"/>
    </row>
    <row r="4" spans="1:12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  <c r="L4" s="18"/>
    </row>
    <row r="5" spans="1:12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7">
        <v>43586</v>
      </c>
      <c r="J5" s="26">
        <v>44409</v>
      </c>
      <c r="K5" s="6" t="s">
        <v>7</v>
      </c>
      <c r="L5" s="6" t="s">
        <v>8</v>
      </c>
    </row>
    <row r="6" spans="1:12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9">
        <v>2</v>
      </c>
      <c r="J6" s="8">
        <v>4</v>
      </c>
      <c r="K6" s="9">
        <f t="shared" ref="K6:K28" si="0">J6-I6</f>
        <v>2</v>
      </c>
      <c r="L6" s="9"/>
    </row>
    <row r="7" spans="1:12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9">
        <v>2</v>
      </c>
      <c r="J7" s="8">
        <v>2</v>
      </c>
      <c r="K7" s="9">
        <f t="shared" si="0"/>
        <v>0</v>
      </c>
      <c r="L7" s="9"/>
    </row>
    <row r="8" spans="1:12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9">
        <v>1</v>
      </c>
      <c r="J8" s="8">
        <v>1</v>
      </c>
      <c r="K8" s="9">
        <f t="shared" si="0"/>
        <v>0</v>
      </c>
      <c r="L8" s="9"/>
    </row>
    <row r="9" spans="1:12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9">
        <v>0</v>
      </c>
      <c r="J9" s="8">
        <v>0</v>
      </c>
      <c r="K9" s="9">
        <f t="shared" si="0"/>
        <v>0</v>
      </c>
      <c r="L9" s="9"/>
    </row>
    <row r="10" spans="1:12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9">
        <v>0</v>
      </c>
      <c r="J10" s="8">
        <v>0</v>
      </c>
      <c r="K10" s="9">
        <f t="shared" si="0"/>
        <v>0</v>
      </c>
      <c r="L10" s="9"/>
    </row>
    <row r="11" spans="1:12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9">
        <v>0</v>
      </c>
      <c r="J11" s="8">
        <v>0</v>
      </c>
      <c r="K11" s="9">
        <f t="shared" si="0"/>
        <v>0</v>
      </c>
      <c r="L11" s="9"/>
    </row>
    <row r="12" spans="1:12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9">
        <v>2</v>
      </c>
      <c r="J12" s="8">
        <v>2</v>
      </c>
      <c r="K12" s="9">
        <f t="shared" si="0"/>
        <v>0</v>
      </c>
      <c r="L12" s="9"/>
    </row>
    <row r="13" spans="1:12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9">
        <v>1</v>
      </c>
      <c r="J13" s="8">
        <v>1</v>
      </c>
      <c r="K13" s="9">
        <f t="shared" si="0"/>
        <v>0</v>
      </c>
      <c r="L13" s="9">
        <v>1</v>
      </c>
    </row>
    <row r="14" spans="1:12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9">
        <v>1</v>
      </c>
      <c r="J14" s="8">
        <v>1</v>
      </c>
      <c r="K14" s="9">
        <f t="shared" si="0"/>
        <v>0</v>
      </c>
      <c r="L14" s="9"/>
    </row>
    <row r="15" spans="1:12" ht="22.5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9">
        <v>0</v>
      </c>
      <c r="J15" s="8">
        <v>0</v>
      </c>
      <c r="K15" s="9">
        <f t="shared" si="0"/>
        <v>0</v>
      </c>
      <c r="L15" s="9">
        <v>1</v>
      </c>
    </row>
    <row r="16" spans="1:12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9">
        <v>2</v>
      </c>
      <c r="J16" s="8">
        <v>2</v>
      </c>
      <c r="K16" s="9">
        <f t="shared" si="0"/>
        <v>0</v>
      </c>
      <c r="L16" s="9"/>
    </row>
    <row r="17" spans="2:12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9">
        <v>0</v>
      </c>
      <c r="J17" s="8">
        <v>0</v>
      </c>
      <c r="K17" s="9">
        <f t="shared" si="0"/>
        <v>0</v>
      </c>
      <c r="L17" s="9"/>
    </row>
    <row r="18" spans="2:12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9">
        <v>1</v>
      </c>
      <c r="J18" s="8">
        <v>1</v>
      </c>
      <c r="K18" s="9">
        <f t="shared" si="0"/>
        <v>0</v>
      </c>
      <c r="L18" s="9"/>
    </row>
    <row r="19" spans="2:12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9">
        <v>2</v>
      </c>
      <c r="J19" s="8">
        <v>2</v>
      </c>
      <c r="K19" s="9">
        <f t="shared" si="0"/>
        <v>0</v>
      </c>
      <c r="L19" s="9"/>
    </row>
    <row r="20" spans="2:12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9">
        <v>3</v>
      </c>
      <c r="J20" s="8">
        <v>1</v>
      </c>
      <c r="K20" s="9">
        <f t="shared" si="0"/>
        <v>-2</v>
      </c>
      <c r="L20" s="9">
        <v>1</v>
      </c>
    </row>
    <row r="21" spans="2:12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9">
        <v>1</v>
      </c>
      <c r="J21" s="8">
        <v>0</v>
      </c>
      <c r="K21" s="9">
        <f t="shared" si="0"/>
        <v>-1</v>
      </c>
      <c r="L21" s="9"/>
    </row>
    <row r="22" spans="2:12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9">
        <v>3</v>
      </c>
      <c r="J22" s="8">
        <v>0</v>
      </c>
      <c r="K22" s="9">
        <f t="shared" si="0"/>
        <v>-3</v>
      </c>
      <c r="L22" s="9"/>
    </row>
    <row r="23" spans="2:12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9">
        <v>3</v>
      </c>
      <c r="J23" s="8">
        <v>1</v>
      </c>
      <c r="K23" s="9">
        <f t="shared" si="0"/>
        <v>-2</v>
      </c>
      <c r="L23" s="9"/>
    </row>
    <row r="24" spans="2:12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9">
        <v>0</v>
      </c>
      <c r="J24" s="8">
        <v>0</v>
      </c>
      <c r="K24" s="9">
        <f t="shared" si="0"/>
        <v>0</v>
      </c>
      <c r="L24" s="9"/>
    </row>
    <row r="25" spans="2:12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2</v>
      </c>
      <c r="K25" s="10">
        <f t="shared" si="0"/>
        <v>-1</v>
      </c>
      <c r="L25" s="10"/>
    </row>
    <row r="26" spans="2:12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9">
        <v>0</v>
      </c>
      <c r="J26" s="9">
        <v>0</v>
      </c>
      <c r="K26" s="9">
        <f t="shared" si="0"/>
        <v>0</v>
      </c>
      <c r="L26" s="9">
        <v>1</v>
      </c>
    </row>
    <row r="27" spans="2:12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27</v>
      </c>
      <c r="J27" s="167">
        <f>SUM(J6:J26)</f>
        <v>20</v>
      </c>
      <c r="K27" s="167">
        <f t="shared" si="0"/>
        <v>-7</v>
      </c>
      <c r="L27" s="168"/>
    </row>
    <row r="28" spans="2:12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0.12162162162162163</v>
      </c>
      <c r="J28" s="169">
        <f>J27/(3*74)</f>
        <v>9.0090090090090086E-2</v>
      </c>
      <c r="K28" s="167">
        <f t="shared" si="0"/>
        <v>-3.1531531531531543E-2</v>
      </c>
      <c r="L28" s="168"/>
    </row>
    <row r="29" spans="2:12">
      <c r="B29" s="58"/>
      <c r="C29" s="58"/>
      <c r="D29" s="58"/>
      <c r="E29" s="58"/>
      <c r="F29" s="58"/>
      <c r="G29" s="58"/>
      <c r="H29" s="58"/>
      <c r="I29" s="58"/>
      <c r="J29" s="58"/>
    </row>
    <row r="30" spans="2:12">
      <c r="B30" s="58"/>
      <c r="C30" s="58"/>
      <c r="D30" s="68"/>
      <c r="E30" s="68"/>
      <c r="F30" s="68"/>
      <c r="G30" s="58"/>
      <c r="H30" s="58"/>
      <c r="I30" s="58"/>
      <c r="J30" s="58"/>
    </row>
    <row r="31" spans="2:12">
      <c r="B31" s="58"/>
      <c r="C31" s="68"/>
      <c r="D31" s="58"/>
      <c r="E31" s="58"/>
      <c r="F31" s="58"/>
      <c r="G31" s="58"/>
      <c r="H31" s="58"/>
      <c r="I31" s="58"/>
      <c r="J31" s="58"/>
    </row>
    <row r="32" spans="2:12">
      <c r="B32" s="58"/>
      <c r="C32" s="58"/>
      <c r="D32" s="58"/>
      <c r="E32" s="58"/>
      <c r="F32" s="58"/>
      <c r="G32" s="58"/>
      <c r="H32" s="58"/>
      <c r="I32" s="58"/>
      <c r="J32" s="58"/>
    </row>
    <row r="33" spans="2:10">
      <c r="B33" s="58"/>
      <c r="C33" s="58"/>
      <c r="D33" s="58"/>
      <c r="E33" s="58"/>
      <c r="F33" s="58"/>
      <c r="G33" s="58"/>
      <c r="H33" s="58"/>
      <c r="I33" s="58"/>
      <c r="J33" s="58"/>
    </row>
    <row r="34" spans="2:10">
      <c r="B34" s="58"/>
      <c r="C34" s="58"/>
      <c r="D34" s="58"/>
      <c r="E34" s="58"/>
      <c r="F34" s="58"/>
      <c r="G34" s="58"/>
      <c r="H34" s="58"/>
      <c r="I34" s="58"/>
      <c r="J34" s="58"/>
    </row>
    <row r="35" spans="2:10">
      <c r="B35" s="58"/>
      <c r="C35" s="58"/>
      <c r="D35" s="58"/>
      <c r="E35" s="58"/>
      <c r="F35" s="58"/>
      <c r="G35" s="58"/>
      <c r="H35" s="58"/>
      <c r="I35" s="58"/>
      <c r="J35" s="58"/>
    </row>
    <row r="36" spans="2:10">
      <c r="B36" s="58"/>
      <c r="C36" s="58"/>
      <c r="D36" s="114"/>
      <c r="E36" s="58"/>
      <c r="F36" s="58"/>
      <c r="G36" s="58"/>
      <c r="H36" s="58"/>
      <c r="I36" s="58"/>
      <c r="J36" s="58"/>
    </row>
    <row r="37" spans="2:10">
      <c r="B37" s="58"/>
      <c r="C37" s="68"/>
      <c r="D37" s="58"/>
      <c r="E37" s="58"/>
      <c r="F37" s="58"/>
      <c r="G37" s="58"/>
      <c r="H37" s="58"/>
      <c r="I37" s="58"/>
      <c r="J37" s="58"/>
    </row>
    <row r="38" spans="2:10">
      <c r="B38" s="58"/>
      <c r="C38" s="58"/>
      <c r="D38" s="58"/>
      <c r="E38" s="58"/>
      <c r="F38" s="58"/>
      <c r="G38" s="58"/>
      <c r="H38" s="58"/>
      <c r="I38" s="58"/>
      <c r="J38" s="58"/>
    </row>
    <row r="39" spans="2:10">
      <c r="B39" s="58"/>
      <c r="C39" s="58"/>
      <c r="D39" s="58"/>
      <c r="E39" s="58"/>
      <c r="F39" s="58"/>
      <c r="G39" s="58"/>
      <c r="H39" s="58"/>
      <c r="I39" s="58"/>
      <c r="J39" s="58"/>
    </row>
    <row r="40" spans="2:10">
      <c r="B40" s="58"/>
      <c r="C40" s="58"/>
      <c r="D40" s="58"/>
      <c r="E40" s="58"/>
      <c r="F40" s="58"/>
      <c r="G40" s="58"/>
      <c r="H40" s="58"/>
      <c r="I40" s="58"/>
      <c r="J40" s="58"/>
    </row>
    <row r="41" spans="2:10">
      <c r="B41" s="58"/>
      <c r="C41" s="58"/>
      <c r="D41" s="58"/>
      <c r="E41" s="58"/>
      <c r="F41" s="58"/>
      <c r="G41" s="58"/>
      <c r="H41" s="58"/>
      <c r="I41" s="58"/>
      <c r="J41" s="58"/>
    </row>
    <row r="42" spans="2:10">
      <c r="B42" s="58"/>
      <c r="C42" s="68"/>
      <c r="D42" s="58"/>
      <c r="E42" s="58"/>
      <c r="F42" s="58"/>
      <c r="G42" s="58"/>
      <c r="H42" s="58"/>
      <c r="I42" s="58"/>
      <c r="J42" s="58"/>
    </row>
    <row r="43" spans="2:10">
      <c r="B43" s="58"/>
      <c r="C43" s="68"/>
      <c r="D43" s="58"/>
      <c r="E43" s="58"/>
      <c r="F43" s="58"/>
      <c r="G43" s="58"/>
      <c r="H43" s="58"/>
      <c r="I43" s="58"/>
      <c r="J43" s="58"/>
    </row>
    <row r="44" spans="2:10">
      <c r="B44" s="58"/>
      <c r="C44" s="68"/>
      <c r="D44" s="68"/>
      <c r="E44" s="68"/>
      <c r="F44" s="68"/>
      <c r="G44" s="58"/>
      <c r="H44" s="58"/>
      <c r="I44" s="58"/>
      <c r="J44" s="58"/>
    </row>
    <row r="45" spans="2:10">
      <c r="B45" s="58"/>
      <c r="C45" s="58"/>
      <c r="D45" s="58"/>
      <c r="E45" s="58"/>
      <c r="F45" s="58"/>
      <c r="G45" s="58"/>
      <c r="H45" s="58"/>
      <c r="I45" s="58"/>
      <c r="J45" s="58"/>
    </row>
    <row r="46" spans="2:10">
      <c r="B46" s="58"/>
      <c r="C46" s="68"/>
      <c r="D46" s="58"/>
      <c r="E46" s="58"/>
      <c r="F46" s="58"/>
      <c r="G46" s="58"/>
      <c r="H46" s="58"/>
      <c r="I46" s="58"/>
      <c r="J46" s="58"/>
    </row>
    <row r="47" spans="2:10">
      <c r="B47" s="58"/>
      <c r="C47" s="68"/>
      <c r="D47" s="68"/>
      <c r="E47" s="68"/>
      <c r="F47" s="68"/>
      <c r="G47" s="58"/>
      <c r="H47" s="58"/>
      <c r="I47" s="58"/>
      <c r="J47" s="58"/>
    </row>
    <row r="48" spans="2:10">
      <c r="B48" s="58"/>
      <c r="C48" s="58"/>
      <c r="D48" s="68"/>
      <c r="E48" s="68"/>
      <c r="F48" s="68"/>
      <c r="G48" s="58"/>
      <c r="H48" s="58"/>
      <c r="I48" s="58"/>
      <c r="J48" s="58"/>
    </row>
    <row r="49" spans="2:10">
      <c r="B49" s="58"/>
      <c r="C49" s="58"/>
      <c r="D49" s="68"/>
      <c r="E49" s="68"/>
      <c r="F49" s="68"/>
      <c r="G49" s="58"/>
      <c r="H49" s="58"/>
      <c r="I49" s="58"/>
      <c r="J49" s="58"/>
    </row>
    <row r="50" spans="2:10">
      <c r="B50" s="58"/>
      <c r="C50" s="68"/>
      <c r="D50" s="58"/>
      <c r="E50" s="58"/>
      <c r="F50" s="58"/>
      <c r="G50" s="58"/>
      <c r="H50" s="58"/>
      <c r="I50" s="58"/>
      <c r="J50" s="58"/>
    </row>
    <row r="51" spans="2:10">
      <c r="B51" s="58"/>
      <c r="C51" s="68"/>
      <c r="D51" s="58"/>
      <c r="E51" s="58"/>
      <c r="F51" s="58"/>
      <c r="G51" s="58"/>
      <c r="H51" s="58"/>
      <c r="I51" s="58"/>
      <c r="J51" s="58"/>
    </row>
    <row r="52" spans="2:10">
      <c r="B52" s="58"/>
      <c r="C52" s="58"/>
      <c r="D52" s="68"/>
      <c r="E52" s="68"/>
      <c r="F52" s="68"/>
      <c r="G52" s="58"/>
      <c r="H52" s="58"/>
      <c r="I52" s="58"/>
      <c r="J52" s="58"/>
    </row>
    <row r="53" spans="2:10">
      <c r="B53" s="58"/>
      <c r="C53" s="58"/>
      <c r="D53" s="68"/>
      <c r="E53" s="68"/>
      <c r="F53" s="68"/>
      <c r="G53" s="58"/>
      <c r="H53" s="58"/>
      <c r="I53" s="58"/>
      <c r="J53" s="58"/>
    </row>
    <row r="54" spans="2:10">
      <c r="B54" s="58"/>
      <c r="C54" s="58"/>
      <c r="D54" s="58"/>
      <c r="E54" s="58"/>
      <c r="F54" s="58"/>
      <c r="G54" s="58"/>
      <c r="H54" s="58"/>
      <c r="I54" s="58"/>
      <c r="J54" s="58"/>
    </row>
    <row r="55" spans="2:10">
      <c r="B55" s="58"/>
      <c r="C55" s="68"/>
      <c r="D55" s="68"/>
      <c r="E55" s="68"/>
      <c r="F55" s="68"/>
      <c r="G55" s="58"/>
      <c r="H55" s="58"/>
      <c r="I55" s="58"/>
      <c r="J55" s="58"/>
    </row>
    <row r="56" spans="2:10">
      <c r="B56" s="58"/>
      <c r="C56" s="68"/>
      <c r="D56" s="58"/>
      <c r="E56" s="58"/>
      <c r="F56" s="58"/>
      <c r="G56" s="58"/>
      <c r="H56" s="58"/>
      <c r="I56" s="58"/>
      <c r="J56" s="58"/>
    </row>
    <row r="57" spans="2:10">
      <c r="B57" s="58"/>
      <c r="C57" s="68"/>
      <c r="D57" s="58"/>
      <c r="E57" s="58"/>
      <c r="F57" s="58"/>
      <c r="G57" s="58"/>
      <c r="H57" s="58"/>
      <c r="I57" s="58"/>
      <c r="J57" s="58"/>
    </row>
    <row r="58" spans="2:10">
      <c r="B58" s="58"/>
      <c r="C58" s="68"/>
      <c r="D58" s="58"/>
      <c r="E58" s="58"/>
      <c r="F58" s="58"/>
      <c r="G58" s="58"/>
      <c r="H58" s="58"/>
      <c r="I58" s="58"/>
      <c r="J58" s="58"/>
    </row>
    <row r="59" spans="2:10">
      <c r="B59" s="58"/>
      <c r="C59" s="68"/>
      <c r="D59" s="58"/>
      <c r="E59" s="58"/>
      <c r="F59" s="58"/>
      <c r="G59" s="58"/>
      <c r="H59" s="58"/>
      <c r="I59" s="58"/>
      <c r="J59" s="58"/>
    </row>
    <row r="60" spans="2:10">
      <c r="B60" s="58"/>
      <c r="C60" s="68"/>
      <c r="D60" s="58"/>
      <c r="E60" s="58"/>
      <c r="F60" s="58"/>
      <c r="G60" s="58"/>
      <c r="H60" s="58"/>
      <c r="I60" s="58"/>
      <c r="J60" s="58"/>
    </row>
    <row r="61" spans="2:10">
      <c r="B61" s="58"/>
      <c r="C61" s="68"/>
      <c r="D61" s="58"/>
      <c r="E61" s="58"/>
      <c r="F61" s="58"/>
      <c r="G61" s="58"/>
      <c r="H61" s="58"/>
      <c r="I61" s="58"/>
      <c r="J61" s="58"/>
    </row>
    <row r="62" spans="2:10">
      <c r="B62" s="58"/>
      <c r="C62" s="68"/>
      <c r="D62" s="58"/>
      <c r="E62" s="58"/>
      <c r="F62" s="58"/>
      <c r="G62" s="58"/>
      <c r="H62" s="58"/>
      <c r="I62" s="58"/>
      <c r="J62" s="58"/>
    </row>
    <row r="63" spans="2:10">
      <c r="B63" s="58"/>
      <c r="C63" s="58"/>
      <c r="D63" s="58"/>
      <c r="E63" s="58"/>
      <c r="F63" s="58"/>
      <c r="G63" s="58"/>
      <c r="H63" s="58"/>
      <c r="I63" s="58"/>
      <c r="J63" s="58"/>
    </row>
    <row r="64" spans="2:10">
      <c r="B64" s="58"/>
      <c r="C64" s="58"/>
      <c r="D64" s="58"/>
      <c r="E64" s="58"/>
      <c r="F64" s="58"/>
      <c r="G64" s="58"/>
      <c r="H64" s="58"/>
      <c r="I64" s="58"/>
      <c r="J64" s="58"/>
    </row>
    <row r="65" spans="2:10">
      <c r="B65" s="58"/>
      <c r="C65" s="68"/>
      <c r="D65" s="58"/>
      <c r="E65" s="58"/>
      <c r="F65" s="58"/>
      <c r="G65" s="58"/>
      <c r="H65" s="58"/>
      <c r="I65" s="58"/>
      <c r="J65" s="58"/>
    </row>
    <row r="66" spans="2:10">
      <c r="B66" s="58"/>
      <c r="C66" s="58"/>
      <c r="D66" s="58"/>
      <c r="E66" s="58"/>
      <c r="F66" s="58"/>
      <c r="G66" s="58"/>
      <c r="H66" s="58"/>
      <c r="I66" s="58"/>
      <c r="J66" s="58"/>
    </row>
    <row r="67" spans="2:10">
      <c r="B67" s="58"/>
      <c r="C67" s="68"/>
      <c r="D67" s="58"/>
      <c r="E67" s="58"/>
      <c r="F67" s="58"/>
      <c r="G67" s="58"/>
      <c r="H67" s="58"/>
      <c r="I67" s="58"/>
      <c r="J67" s="58"/>
    </row>
    <row r="68" spans="2:10">
      <c r="B68" s="58"/>
      <c r="C68" s="68"/>
      <c r="D68" s="58"/>
      <c r="E68" s="58"/>
      <c r="F68" s="58"/>
      <c r="G68" s="58"/>
      <c r="H68" s="58"/>
      <c r="I68" s="58"/>
      <c r="J68" s="58"/>
    </row>
    <row r="69" spans="2:10">
      <c r="B69" s="58"/>
      <c r="C69" s="68"/>
      <c r="D69" s="58"/>
      <c r="E69" s="58"/>
      <c r="F69" s="58"/>
      <c r="G69" s="58"/>
      <c r="H69" s="58"/>
      <c r="I69" s="58"/>
      <c r="J69" s="58"/>
    </row>
    <row r="70" spans="2:10">
      <c r="B70" s="58"/>
      <c r="C70" s="68"/>
      <c r="D70" s="58"/>
      <c r="E70" s="58"/>
      <c r="F70" s="58"/>
      <c r="G70" s="58"/>
      <c r="H70" s="58"/>
      <c r="I70" s="58"/>
      <c r="J70" s="58"/>
    </row>
    <row r="71" spans="2:10">
      <c r="B71" s="58"/>
      <c r="C71" s="68"/>
      <c r="D71" s="58"/>
      <c r="E71" s="58"/>
      <c r="F71" s="58"/>
      <c r="G71" s="58"/>
      <c r="H71" s="58"/>
      <c r="I71" s="58"/>
      <c r="J71" s="58"/>
    </row>
    <row r="72" spans="2:10">
      <c r="B72" s="58"/>
      <c r="C72" s="58"/>
      <c r="D72" s="68"/>
      <c r="E72" s="68"/>
      <c r="F72" s="68"/>
      <c r="G72" s="58"/>
      <c r="H72" s="58"/>
      <c r="I72" s="58"/>
      <c r="J72" s="58"/>
    </row>
    <row r="73" spans="2:10">
      <c r="B73" s="58"/>
      <c r="C73" s="68"/>
      <c r="D73" s="58"/>
      <c r="E73" s="58"/>
      <c r="F73" s="58"/>
      <c r="G73" s="58"/>
      <c r="H73" s="58"/>
      <c r="I73" s="58"/>
      <c r="J73" s="58"/>
    </row>
    <row r="74" spans="2:10">
      <c r="B74" s="58"/>
      <c r="C74" s="68"/>
      <c r="D74" s="58"/>
      <c r="E74" s="58"/>
      <c r="F74" s="58"/>
      <c r="G74" s="58"/>
      <c r="H74" s="58"/>
      <c r="I74" s="58"/>
      <c r="J74" s="58"/>
    </row>
    <row r="75" spans="2:10">
      <c r="B75" s="58"/>
      <c r="C75" s="68"/>
      <c r="D75" s="68"/>
      <c r="E75" s="68"/>
      <c r="F75" s="68"/>
      <c r="G75" s="58"/>
      <c r="H75" s="58"/>
      <c r="I75" s="58"/>
      <c r="J75" s="58"/>
    </row>
    <row r="76" spans="2:10">
      <c r="B76" s="58"/>
      <c r="C76" s="68"/>
      <c r="D76" s="58"/>
      <c r="E76" s="58"/>
      <c r="F76" s="58"/>
      <c r="G76" s="58"/>
      <c r="H76" s="58"/>
      <c r="I76" s="58"/>
      <c r="J76" s="58"/>
    </row>
    <row r="77" spans="2:10">
      <c r="B77" s="58"/>
      <c r="C77" s="68"/>
      <c r="D77" s="58"/>
      <c r="E77" s="58"/>
      <c r="F77" s="58"/>
      <c r="G77" s="58"/>
      <c r="H77" s="58"/>
      <c r="I77" s="58"/>
      <c r="J77" s="58"/>
    </row>
    <row r="78" spans="2:10">
      <c r="B78" s="58"/>
      <c r="C78" s="58"/>
      <c r="D78" s="58"/>
      <c r="E78" s="58"/>
      <c r="F78" s="58"/>
      <c r="G78" s="58"/>
      <c r="H78" s="58"/>
      <c r="I78" s="58"/>
      <c r="J78" s="58"/>
    </row>
    <row r="79" spans="2:10">
      <c r="B79" s="115"/>
      <c r="C79" s="115"/>
      <c r="D79" s="115"/>
      <c r="E79" s="115"/>
      <c r="F79" s="115"/>
      <c r="G79" s="115"/>
      <c r="H79" s="115"/>
      <c r="I79" s="115"/>
      <c r="J79" s="58"/>
    </row>
    <row r="80" spans="2:10"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29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{10D39663-385D-4BF9-9AA3-D11054DE33C1}</x14:id>
        </ext>
      </extLst>
    </cfRule>
  </conditionalFormatting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{0147A223-EB84-4E88-9B9C-C73559D7523E}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0D39663-385D-4BF9-9AA3-D11054DE33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I29:I78</xm:sqref>
        </x14:conditionalFormatting>
        <x14:conditionalFormatting xmlns:xm="http://schemas.microsoft.com/office/excel/2006/main">
          <x14:cfRule type="dataBar" id="{0147A223-EB84-4E88-9B9C-C73559D752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workbookViewId="0">
      <selection activeCell="H26" sqref="H26"/>
    </sheetView>
  </sheetViews>
  <sheetFormatPr defaultRowHeight="15"/>
  <cols>
    <col min="2" max="2" width="7.140625" customWidth="1"/>
    <col min="3" max="3" width="40.5703125" customWidth="1"/>
    <col min="4" max="4" width="7.28515625" customWidth="1"/>
    <col min="6" max="6" width="4.42578125" customWidth="1"/>
    <col min="7" max="7" width="10.42578125" customWidth="1"/>
    <col min="8" max="8" width="16.28515625" customWidth="1"/>
    <col min="9" max="10" width="7.28515625" customWidth="1"/>
  </cols>
  <sheetData>
    <row r="2" spans="2:12">
      <c r="B2" s="120"/>
      <c r="C2" s="107"/>
      <c r="D2" s="69"/>
      <c r="E2" s="69"/>
      <c r="F2" s="69"/>
      <c r="G2" s="69"/>
      <c r="H2" s="69"/>
      <c r="I2" s="49" t="s">
        <v>3</v>
      </c>
      <c r="J2" s="50"/>
      <c r="K2" s="16"/>
      <c r="L2" s="19"/>
    </row>
    <row r="3" spans="2:12">
      <c r="B3" s="119"/>
      <c r="C3" s="108"/>
      <c r="D3" s="46" t="s">
        <v>4</v>
      </c>
      <c r="E3" s="47"/>
      <c r="F3" s="48"/>
      <c r="G3" s="48"/>
      <c r="H3" s="48"/>
      <c r="I3" s="6" t="s">
        <v>0</v>
      </c>
      <c r="J3" s="6" t="s">
        <v>0</v>
      </c>
      <c r="K3" s="17"/>
      <c r="L3" s="18"/>
    </row>
    <row r="4" spans="2:12">
      <c r="B4" s="138" t="s">
        <v>5</v>
      </c>
      <c r="C4" s="109" t="s">
        <v>6</v>
      </c>
      <c r="D4" s="5">
        <v>1</v>
      </c>
      <c r="E4" s="5">
        <v>2</v>
      </c>
      <c r="F4" s="5">
        <v>3</v>
      </c>
      <c r="G4" s="58">
        <v>4</v>
      </c>
      <c r="H4" s="58">
        <v>5</v>
      </c>
      <c r="I4" s="7">
        <v>43586</v>
      </c>
      <c r="J4" s="26">
        <v>44409</v>
      </c>
      <c r="K4" s="6" t="s">
        <v>7</v>
      </c>
      <c r="L4" s="6" t="s">
        <v>8</v>
      </c>
    </row>
    <row r="5" spans="2:12">
      <c r="B5" s="122">
        <v>1</v>
      </c>
      <c r="C5" s="118" t="s">
        <v>309</v>
      </c>
      <c r="D5" s="125" t="s">
        <v>9</v>
      </c>
      <c r="E5" s="125" t="s">
        <v>10</v>
      </c>
      <c r="F5" s="125" t="s">
        <v>11</v>
      </c>
      <c r="G5" s="125" t="s">
        <v>325</v>
      </c>
      <c r="H5" s="126" t="s">
        <v>326</v>
      </c>
      <c r="I5" s="9">
        <v>2</v>
      </c>
      <c r="J5" s="8">
        <v>4</v>
      </c>
      <c r="K5" s="9">
        <f t="shared" ref="K5:K27" si="0">J5-I5</f>
        <v>2</v>
      </c>
      <c r="L5" s="9"/>
    </row>
    <row r="6" spans="2:12">
      <c r="B6" s="122">
        <v>2</v>
      </c>
      <c r="C6" s="118" t="s">
        <v>308</v>
      </c>
      <c r="D6" s="125" t="s">
        <v>9</v>
      </c>
      <c r="E6" s="125" t="s">
        <v>10</v>
      </c>
      <c r="F6" s="125" t="s">
        <v>11</v>
      </c>
      <c r="G6" s="125" t="s">
        <v>325</v>
      </c>
      <c r="H6" s="125" t="s">
        <v>326</v>
      </c>
      <c r="I6" s="9">
        <v>1</v>
      </c>
      <c r="J6" s="8">
        <v>1</v>
      </c>
      <c r="K6" s="9">
        <f t="shared" si="0"/>
        <v>0</v>
      </c>
      <c r="L6" s="9"/>
    </row>
    <row r="7" spans="2:12">
      <c r="B7" s="122">
        <v>3</v>
      </c>
      <c r="C7" s="118" t="s">
        <v>324</v>
      </c>
      <c r="D7" s="125" t="s">
        <v>12</v>
      </c>
      <c r="E7" s="125" t="s">
        <v>13</v>
      </c>
      <c r="F7" s="125" t="s">
        <v>14</v>
      </c>
      <c r="G7" s="125" t="s">
        <v>325</v>
      </c>
      <c r="H7" s="125" t="s">
        <v>326</v>
      </c>
      <c r="I7" s="9">
        <v>1</v>
      </c>
      <c r="J7" s="8">
        <v>1</v>
      </c>
      <c r="K7" s="9">
        <f t="shared" si="0"/>
        <v>0</v>
      </c>
      <c r="L7" s="9"/>
    </row>
    <row r="8" spans="2:12">
      <c r="B8" s="122">
        <v>4</v>
      </c>
      <c r="C8" s="118" t="s">
        <v>306</v>
      </c>
      <c r="D8" s="125" t="s">
        <v>9</v>
      </c>
      <c r="E8" s="125" t="s">
        <v>10</v>
      </c>
      <c r="F8" s="125" t="s">
        <v>11</v>
      </c>
      <c r="G8" s="125" t="s">
        <v>325</v>
      </c>
      <c r="H8" s="125" t="s">
        <v>326</v>
      </c>
      <c r="I8" s="9">
        <v>0</v>
      </c>
      <c r="J8" s="8">
        <v>0</v>
      </c>
      <c r="K8" s="9">
        <f t="shared" si="0"/>
        <v>0</v>
      </c>
      <c r="L8" s="9"/>
    </row>
    <row r="9" spans="2:12">
      <c r="B9" s="122">
        <v>5</v>
      </c>
      <c r="C9" s="118" t="s">
        <v>305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9">
        <v>0</v>
      </c>
      <c r="J9" s="8">
        <v>0</v>
      </c>
      <c r="K9" s="9">
        <f t="shared" si="0"/>
        <v>0</v>
      </c>
      <c r="L9" s="9"/>
    </row>
    <row r="10" spans="2:12">
      <c r="B10" s="122">
        <v>7</v>
      </c>
      <c r="C10" s="118" t="s">
        <v>304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9">
        <v>0</v>
      </c>
      <c r="J10" s="8">
        <v>0</v>
      </c>
      <c r="K10" s="9">
        <f t="shared" si="0"/>
        <v>0</v>
      </c>
      <c r="L10" s="9"/>
    </row>
    <row r="11" spans="2:12">
      <c r="B11" s="122">
        <v>8</v>
      </c>
      <c r="C11" s="118" t="s">
        <v>303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9">
        <v>3</v>
      </c>
      <c r="J11" s="8">
        <v>3</v>
      </c>
      <c r="K11" s="9">
        <f t="shared" si="0"/>
        <v>0</v>
      </c>
      <c r="L11" s="9"/>
    </row>
    <row r="12" spans="2:12">
      <c r="B12" s="122">
        <v>6</v>
      </c>
      <c r="C12" s="118" t="s">
        <v>302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9">
        <v>1</v>
      </c>
      <c r="J12" s="8">
        <v>1</v>
      </c>
      <c r="K12" s="9">
        <f t="shared" si="0"/>
        <v>0</v>
      </c>
      <c r="L12" s="9">
        <v>1</v>
      </c>
    </row>
    <row r="13" spans="2:12">
      <c r="B13" s="122">
        <v>9</v>
      </c>
      <c r="C13" s="118" t="s">
        <v>301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9">
        <v>1</v>
      </c>
      <c r="J13" s="8">
        <v>1</v>
      </c>
      <c r="K13" s="9">
        <f t="shared" si="0"/>
        <v>0</v>
      </c>
      <c r="L13" s="9"/>
    </row>
    <row r="14" spans="2:12" ht="20.45" customHeight="1">
      <c r="B14" s="122">
        <v>10</v>
      </c>
      <c r="C14" s="131" t="s">
        <v>300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9">
        <v>2</v>
      </c>
      <c r="J14" s="8">
        <v>2</v>
      </c>
      <c r="K14" s="9">
        <f t="shared" si="0"/>
        <v>0</v>
      </c>
      <c r="L14" s="9">
        <v>1</v>
      </c>
    </row>
    <row r="15" spans="2:12">
      <c r="B15" s="122">
        <v>11</v>
      </c>
      <c r="C15" s="118" t="s">
        <v>299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9">
        <v>2</v>
      </c>
      <c r="J15" s="8">
        <v>2</v>
      </c>
      <c r="K15" s="9">
        <f t="shared" si="0"/>
        <v>0</v>
      </c>
      <c r="L15" s="9"/>
    </row>
    <row r="16" spans="2:12">
      <c r="B16" s="122">
        <v>12</v>
      </c>
      <c r="C16" s="118" t="s">
        <v>298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9">
        <v>2</v>
      </c>
      <c r="J16" s="8">
        <v>0</v>
      </c>
      <c r="K16" s="9">
        <f t="shared" si="0"/>
        <v>-2</v>
      </c>
      <c r="L16" s="9"/>
    </row>
    <row r="17" spans="2:12">
      <c r="B17" s="122">
        <v>13</v>
      </c>
      <c r="C17" s="118" t="s">
        <v>297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9">
        <v>1</v>
      </c>
      <c r="J17" s="8">
        <v>1</v>
      </c>
      <c r="K17" s="9">
        <f t="shared" si="0"/>
        <v>0</v>
      </c>
      <c r="L17" s="9"/>
    </row>
    <row r="18" spans="2:12">
      <c r="B18" s="122">
        <v>14</v>
      </c>
      <c r="C18" s="118" t="s">
        <v>296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9">
        <v>2</v>
      </c>
      <c r="J18" s="8">
        <v>2</v>
      </c>
      <c r="K18" s="9">
        <f t="shared" si="0"/>
        <v>0</v>
      </c>
      <c r="L18" s="9"/>
    </row>
    <row r="19" spans="2:12">
      <c r="B19" s="122">
        <v>15</v>
      </c>
      <c r="C19" s="118" t="s">
        <v>291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9">
        <v>3</v>
      </c>
      <c r="J19" s="8">
        <v>3</v>
      </c>
      <c r="K19" s="9">
        <f t="shared" si="0"/>
        <v>0</v>
      </c>
      <c r="L19" s="9">
        <v>1</v>
      </c>
    </row>
    <row r="20" spans="2:12">
      <c r="B20" s="122">
        <v>16</v>
      </c>
      <c r="C20" s="118" t="s">
        <v>292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9">
        <v>3</v>
      </c>
      <c r="J20" s="8">
        <v>3</v>
      </c>
      <c r="K20" s="9">
        <f t="shared" si="0"/>
        <v>0</v>
      </c>
      <c r="L20" s="9"/>
    </row>
    <row r="21" spans="2:12">
      <c r="B21" s="122">
        <v>17</v>
      </c>
      <c r="C21" s="118" t="s">
        <v>293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9">
        <v>3</v>
      </c>
      <c r="J21" s="8">
        <v>1</v>
      </c>
      <c r="K21" s="9">
        <f t="shared" si="0"/>
        <v>-2</v>
      </c>
      <c r="L21" s="9"/>
    </row>
    <row r="22" spans="2:12">
      <c r="B22" s="122">
        <v>18</v>
      </c>
      <c r="C22" s="118" t="s">
        <v>294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9">
        <v>3</v>
      </c>
      <c r="J22" s="8">
        <v>1</v>
      </c>
      <c r="K22" s="9">
        <f t="shared" si="0"/>
        <v>-2</v>
      </c>
      <c r="L22" s="9"/>
    </row>
    <row r="23" spans="2:12">
      <c r="B23" s="122">
        <v>19</v>
      </c>
      <c r="C23" s="118" t="s">
        <v>290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9">
        <v>3</v>
      </c>
      <c r="J23" s="8">
        <v>1</v>
      </c>
      <c r="K23" s="9">
        <f t="shared" si="0"/>
        <v>-2</v>
      </c>
      <c r="L23" s="9"/>
    </row>
    <row r="24" spans="2:12">
      <c r="B24" s="122">
        <v>20</v>
      </c>
      <c r="C24" s="118" t="s">
        <v>295</v>
      </c>
      <c r="D24" s="127" t="s">
        <v>9</v>
      </c>
      <c r="E24" s="127" t="s">
        <v>10</v>
      </c>
      <c r="F24" s="127" t="s">
        <v>11</v>
      </c>
      <c r="G24" s="125" t="s">
        <v>325</v>
      </c>
      <c r="H24" s="125" t="s">
        <v>326</v>
      </c>
      <c r="I24" s="10">
        <v>3</v>
      </c>
      <c r="J24" s="11">
        <v>1</v>
      </c>
      <c r="K24" s="10">
        <f t="shared" si="0"/>
        <v>-2</v>
      </c>
      <c r="L24" s="10"/>
    </row>
    <row r="25" spans="2:12">
      <c r="B25" s="122">
        <v>21</v>
      </c>
      <c r="C25" s="118" t="s">
        <v>289</v>
      </c>
      <c r="D25" s="125" t="s">
        <v>9</v>
      </c>
      <c r="E25" s="125" t="s">
        <v>10</v>
      </c>
      <c r="F25" s="125" t="s">
        <v>11</v>
      </c>
      <c r="G25" s="125" t="s">
        <v>325</v>
      </c>
      <c r="H25" s="125" t="s">
        <v>326</v>
      </c>
      <c r="I25" s="9">
        <v>0</v>
      </c>
      <c r="J25" s="9">
        <v>0</v>
      </c>
      <c r="K25" s="9">
        <f t="shared" si="0"/>
        <v>0</v>
      </c>
      <c r="L25" s="9">
        <v>1</v>
      </c>
    </row>
    <row r="26" spans="2:12">
      <c r="B26" s="167" t="s">
        <v>349</v>
      </c>
      <c r="C26" s="167"/>
      <c r="D26" s="168"/>
      <c r="E26" s="168"/>
      <c r="F26" s="168"/>
      <c r="G26" s="168"/>
      <c r="H26" s="168"/>
      <c r="I26" s="167">
        <f>SUM(I5:I25)</f>
        <v>36</v>
      </c>
      <c r="J26" s="167">
        <f>SUM(J5:J25)</f>
        <v>28</v>
      </c>
      <c r="K26" s="167">
        <f t="shared" si="0"/>
        <v>-8</v>
      </c>
      <c r="L26" s="168"/>
    </row>
    <row r="27" spans="2:12">
      <c r="B27" s="167" t="s">
        <v>350</v>
      </c>
      <c r="C27" s="167"/>
      <c r="D27" s="168"/>
      <c r="E27" s="168"/>
      <c r="F27" s="168"/>
      <c r="G27" s="168"/>
      <c r="H27" s="168"/>
      <c r="I27" s="169">
        <f>I26/(3*74)</f>
        <v>0.16216216216216217</v>
      </c>
      <c r="J27" s="169">
        <f>J26/(3*74)</f>
        <v>0.12612612612612611</v>
      </c>
      <c r="K27" s="167">
        <f t="shared" si="0"/>
        <v>-3.6036036036036057E-2</v>
      </c>
      <c r="L27" s="168"/>
    </row>
  </sheetData>
  <conditionalFormatting sqref="K5:K2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{1ECC58D0-35C2-421C-9E6D-6F06B5BFDB58}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CC58D0-35C2-421C-9E6D-6F06B5BFDB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K5:K25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0"/>
  <sheetViews>
    <sheetView workbookViewId="0">
      <selection activeCell="H27" sqref="H27"/>
    </sheetView>
  </sheetViews>
  <sheetFormatPr defaultRowHeight="15"/>
  <cols>
    <col min="3" max="3" width="42.7109375" customWidth="1"/>
    <col min="4" max="4" width="7.42578125" customWidth="1"/>
    <col min="5" max="5" width="8.5703125" customWidth="1"/>
    <col min="6" max="6" width="4.42578125" customWidth="1"/>
    <col min="7" max="7" width="10.28515625" customWidth="1"/>
    <col min="8" max="8" width="17" customWidth="1"/>
    <col min="9" max="9" width="7.140625" customWidth="1"/>
    <col min="10" max="10" width="6.7109375" customWidth="1"/>
  </cols>
  <sheetData>
    <row r="2" spans="2:12">
      <c r="B2" s="58"/>
      <c r="C2" s="58"/>
      <c r="D2" s="58"/>
      <c r="E2" s="58"/>
      <c r="F2" s="58"/>
      <c r="G2" s="198"/>
      <c r="H2" s="198"/>
      <c r="I2" s="58"/>
      <c r="J2" s="58"/>
    </row>
    <row r="3" spans="2:12">
      <c r="B3" s="120"/>
      <c r="C3" s="107"/>
      <c r="D3" s="69"/>
      <c r="E3" s="69"/>
      <c r="F3" s="69"/>
      <c r="G3" s="69"/>
      <c r="H3" s="69"/>
      <c r="I3" s="49" t="s">
        <v>3</v>
      </c>
      <c r="J3" s="50"/>
      <c r="K3" s="16"/>
      <c r="L3" s="19"/>
    </row>
    <row r="4" spans="2:12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  <c r="L4" s="18"/>
    </row>
    <row r="5" spans="2:12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7">
        <v>43586</v>
      </c>
      <c r="J5" s="26">
        <v>44409</v>
      </c>
      <c r="K5" s="6" t="s">
        <v>7</v>
      </c>
      <c r="L5" s="6" t="s">
        <v>8</v>
      </c>
    </row>
    <row r="6" spans="2:12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9">
        <v>3</v>
      </c>
      <c r="J6" s="8">
        <v>4</v>
      </c>
      <c r="K6" s="9">
        <f t="shared" ref="K6:K28" si="0">J6-I6</f>
        <v>1</v>
      </c>
      <c r="L6" s="9"/>
    </row>
    <row r="7" spans="2:12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9">
        <v>3</v>
      </c>
      <c r="J7" s="8">
        <v>3</v>
      </c>
      <c r="K7" s="9">
        <f t="shared" si="0"/>
        <v>0</v>
      </c>
      <c r="L7" s="9"/>
    </row>
    <row r="8" spans="2:12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9">
        <v>1</v>
      </c>
      <c r="J8" s="8">
        <v>1</v>
      </c>
      <c r="K8" s="9">
        <f t="shared" si="0"/>
        <v>0</v>
      </c>
      <c r="L8" s="9"/>
    </row>
    <row r="9" spans="2:12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9">
        <v>0</v>
      </c>
      <c r="J9" s="8">
        <v>0</v>
      </c>
      <c r="K9" s="9">
        <f t="shared" si="0"/>
        <v>0</v>
      </c>
      <c r="L9" s="9"/>
    </row>
    <row r="10" spans="2:12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9">
        <v>0</v>
      </c>
      <c r="J10" s="8">
        <v>0</v>
      </c>
      <c r="K10" s="9">
        <f t="shared" si="0"/>
        <v>0</v>
      </c>
      <c r="L10" s="9"/>
    </row>
    <row r="11" spans="2:12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9">
        <v>0</v>
      </c>
      <c r="J11" s="8">
        <v>0</v>
      </c>
      <c r="K11" s="9">
        <f t="shared" si="0"/>
        <v>0</v>
      </c>
      <c r="L11" s="9"/>
    </row>
    <row r="12" spans="2:12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9">
        <v>3</v>
      </c>
      <c r="J12" s="8">
        <v>3</v>
      </c>
      <c r="K12" s="9">
        <f t="shared" si="0"/>
        <v>0</v>
      </c>
      <c r="L12" s="9"/>
    </row>
    <row r="13" spans="2:12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9">
        <v>1</v>
      </c>
      <c r="J13" s="8">
        <v>1</v>
      </c>
      <c r="K13" s="9">
        <f t="shared" si="0"/>
        <v>0</v>
      </c>
      <c r="L13" s="9">
        <v>1</v>
      </c>
    </row>
    <row r="14" spans="2:12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9">
        <v>1</v>
      </c>
      <c r="J14" s="8">
        <v>1</v>
      </c>
      <c r="K14" s="9">
        <f t="shared" si="0"/>
        <v>0</v>
      </c>
      <c r="L14" s="9"/>
    </row>
    <row r="15" spans="2:12" ht="22.5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9">
        <v>2</v>
      </c>
      <c r="J15" s="8">
        <v>2</v>
      </c>
      <c r="K15" s="9">
        <f t="shared" si="0"/>
        <v>0</v>
      </c>
      <c r="L15" s="9">
        <v>1</v>
      </c>
    </row>
    <row r="16" spans="2:12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9">
        <v>2</v>
      </c>
      <c r="J16" s="8">
        <v>2</v>
      </c>
      <c r="K16" s="9">
        <f t="shared" si="0"/>
        <v>0</v>
      </c>
      <c r="L16" s="9"/>
    </row>
    <row r="17" spans="2:12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9">
        <v>2</v>
      </c>
      <c r="J17" s="8">
        <v>2</v>
      </c>
      <c r="K17" s="9">
        <f t="shared" si="0"/>
        <v>0</v>
      </c>
      <c r="L17" s="9"/>
    </row>
    <row r="18" spans="2:12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9">
        <v>1</v>
      </c>
      <c r="J18" s="8">
        <v>1</v>
      </c>
      <c r="K18" s="9">
        <f t="shared" si="0"/>
        <v>0</v>
      </c>
      <c r="L18" s="9"/>
    </row>
    <row r="19" spans="2:12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9">
        <v>3</v>
      </c>
      <c r="J19" s="8">
        <v>3</v>
      </c>
      <c r="K19" s="9">
        <f t="shared" si="0"/>
        <v>0</v>
      </c>
      <c r="L19" s="9"/>
    </row>
    <row r="20" spans="2:12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9">
        <v>3</v>
      </c>
      <c r="J20" s="8">
        <v>3</v>
      </c>
      <c r="K20" s="9">
        <f t="shared" si="0"/>
        <v>0</v>
      </c>
      <c r="L20" s="9">
        <v>1</v>
      </c>
    </row>
    <row r="21" spans="2:12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9">
        <v>3</v>
      </c>
      <c r="J21" s="8">
        <v>1</v>
      </c>
      <c r="K21" s="9">
        <f t="shared" si="0"/>
        <v>-2</v>
      </c>
      <c r="L21" s="9"/>
    </row>
    <row r="22" spans="2:12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9">
        <v>3</v>
      </c>
      <c r="J22" s="8">
        <v>1</v>
      </c>
      <c r="K22" s="9">
        <f t="shared" si="0"/>
        <v>-2</v>
      </c>
      <c r="L22" s="9"/>
    </row>
    <row r="23" spans="2:12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9">
        <v>3</v>
      </c>
      <c r="J23" s="8">
        <v>1</v>
      </c>
      <c r="K23" s="9">
        <f t="shared" si="0"/>
        <v>-2</v>
      </c>
      <c r="L23" s="9"/>
    </row>
    <row r="24" spans="2:12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9">
        <v>3</v>
      </c>
      <c r="J24" s="8">
        <v>1</v>
      </c>
      <c r="K24" s="9">
        <f t="shared" si="0"/>
        <v>-2</v>
      </c>
      <c r="L24" s="9"/>
    </row>
    <row r="25" spans="2:12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1</v>
      </c>
      <c r="K25" s="10">
        <f t="shared" si="0"/>
        <v>-2</v>
      </c>
      <c r="L25" s="10"/>
    </row>
    <row r="26" spans="2:12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9">
        <v>0</v>
      </c>
      <c r="J26" s="9">
        <v>0</v>
      </c>
      <c r="K26" s="9">
        <f t="shared" si="0"/>
        <v>0</v>
      </c>
      <c r="L26" s="9">
        <v>1</v>
      </c>
    </row>
    <row r="27" spans="2:12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40</v>
      </c>
      <c r="J27" s="167">
        <f>SUM(J6:J26)</f>
        <v>31</v>
      </c>
      <c r="K27" s="167">
        <f t="shared" si="0"/>
        <v>-9</v>
      </c>
      <c r="L27" s="168"/>
    </row>
    <row r="28" spans="2:12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0.18018018018018017</v>
      </c>
      <c r="J28" s="169">
        <f>J27/(3*74)</f>
        <v>0.13963963963963963</v>
      </c>
      <c r="K28" s="167">
        <f t="shared" si="0"/>
        <v>-4.0540540540540543E-2</v>
      </c>
      <c r="L28" s="168"/>
    </row>
    <row r="29" spans="2:12">
      <c r="B29" s="58"/>
      <c r="C29" s="58"/>
      <c r="D29" s="58"/>
      <c r="E29" s="58"/>
      <c r="F29" s="58"/>
      <c r="G29" s="58"/>
      <c r="H29" s="58"/>
      <c r="I29" s="58"/>
      <c r="J29" s="58"/>
    </row>
    <row r="30" spans="2:12">
      <c r="B30" s="58"/>
      <c r="C30" s="58"/>
      <c r="D30" s="68"/>
      <c r="E30" s="68"/>
      <c r="F30" s="68"/>
      <c r="G30" s="58"/>
      <c r="H30" s="58"/>
      <c r="I30" s="58"/>
      <c r="J30" s="58"/>
    </row>
    <row r="31" spans="2:12">
      <c r="B31" s="58"/>
      <c r="C31" s="68"/>
      <c r="D31" s="58"/>
      <c r="E31" s="58"/>
      <c r="F31" s="58"/>
      <c r="G31" s="58"/>
      <c r="H31" s="58"/>
      <c r="I31" s="58"/>
      <c r="J31" s="58"/>
    </row>
    <row r="32" spans="2:12">
      <c r="B32" s="58"/>
      <c r="C32" s="58"/>
      <c r="D32" s="58"/>
      <c r="E32" s="58"/>
      <c r="F32" s="58"/>
      <c r="G32" s="58"/>
      <c r="H32" s="58"/>
      <c r="I32" s="58"/>
      <c r="J32" s="58"/>
    </row>
    <row r="33" spans="2:10">
      <c r="B33" s="58"/>
      <c r="C33" s="58"/>
      <c r="D33" s="58"/>
      <c r="E33" s="58"/>
      <c r="F33" s="58"/>
      <c r="G33" s="58"/>
      <c r="H33" s="58"/>
      <c r="I33" s="58"/>
      <c r="J33" s="58"/>
    </row>
    <row r="34" spans="2:10">
      <c r="B34" s="58"/>
      <c r="C34" s="58"/>
      <c r="D34" s="58"/>
      <c r="E34" s="58"/>
      <c r="F34" s="58"/>
      <c r="G34" s="58"/>
      <c r="H34" s="58"/>
      <c r="I34" s="58"/>
      <c r="J34" s="58"/>
    </row>
    <row r="35" spans="2:10">
      <c r="B35" s="58"/>
      <c r="C35" s="58"/>
      <c r="D35" s="58"/>
      <c r="E35" s="58"/>
      <c r="F35" s="58"/>
      <c r="G35" s="58"/>
      <c r="H35" s="58"/>
      <c r="I35" s="58"/>
      <c r="J35" s="58"/>
    </row>
    <row r="36" spans="2:10">
      <c r="B36" s="58"/>
      <c r="C36" s="58"/>
      <c r="D36" s="114"/>
      <c r="E36" s="58"/>
      <c r="F36" s="58"/>
      <c r="G36" s="58"/>
      <c r="H36" s="58"/>
      <c r="I36" s="58"/>
      <c r="J36" s="58"/>
    </row>
    <row r="37" spans="2:10">
      <c r="B37" s="58"/>
      <c r="C37" s="68"/>
      <c r="D37" s="58"/>
      <c r="E37" s="58"/>
      <c r="F37" s="58"/>
      <c r="G37" s="58"/>
      <c r="H37" s="58"/>
      <c r="I37" s="58"/>
      <c r="J37" s="58"/>
    </row>
    <row r="38" spans="2:10">
      <c r="B38" s="58"/>
      <c r="C38" s="58"/>
      <c r="D38" s="58"/>
      <c r="E38" s="58"/>
      <c r="F38" s="58"/>
      <c r="G38" s="58"/>
      <c r="H38" s="58"/>
      <c r="I38" s="58"/>
      <c r="J38" s="58"/>
    </row>
    <row r="39" spans="2:10">
      <c r="B39" s="58"/>
      <c r="C39" s="58"/>
      <c r="D39" s="58"/>
      <c r="E39" s="58"/>
      <c r="F39" s="58"/>
      <c r="G39" s="58"/>
      <c r="H39" s="58"/>
      <c r="I39" s="58"/>
      <c r="J39" s="58"/>
    </row>
    <row r="40" spans="2:10">
      <c r="B40" s="58"/>
      <c r="C40" s="58"/>
      <c r="D40" s="58"/>
      <c r="E40" s="58"/>
      <c r="F40" s="58"/>
      <c r="G40" s="58"/>
      <c r="H40" s="58"/>
      <c r="I40" s="58"/>
      <c r="J40" s="58"/>
    </row>
    <row r="41" spans="2:10">
      <c r="B41" s="58"/>
      <c r="C41" s="58"/>
      <c r="D41" s="58"/>
      <c r="E41" s="58"/>
      <c r="F41" s="58"/>
      <c r="G41" s="58"/>
      <c r="H41" s="58"/>
      <c r="I41" s="58"/>
      <c r="J41" s="58"/>
    </row>
    <row r="42" spans="2:10">
      <c r="B42" s="58"/>
      <c r="C42" s="68"/>
      <c r="D42" s="58"/>
      <c r="E42" s="58"/>
      <c r="F42" s="58"/>
      <c r="G42" s="58"/>
      <c r="H42" s="58"/>
      <c r="I42" s="58"/>
      <c r="J42" s="58"/>
    </row>
    <row r="43" spans="2:10">
      <c r="B43" s="58"/>
      <c r="C43" s="68"/>
      <c r="D43" s="58"/>
      <c r="E43" s="58"/>
      <c r="F43" s="58"/>
      <c r="G43" s="58"/>
      <c r="H43" s="58"/>
      <c r="I43" s="58"/>
      <c r="J43" s="58"/>
    </row>
    <row r="44" spans="2:10">
      <c r="B44" s="58"/>
      <c r="C44" s="68"/>
      <c r="D44" s="68"/>
      <c r="E44" s="68"/>
      <c r="F44" s="68"/>
      <c r="G44" s="58"/>
      <c r="H44" s="58"/>
      <c r="I44" s="58"/>
      <c r="J44" s="58"/>
    </row>
    <row r="45" spans="2:10">
      <c r="B45" s="58"/>
      <c r="C45" s="58"/>
      <c r="D45" s="58"/>
      <c r="E45" s="58"/>
      <c r="F45" s="58"/>
      <c r="G45" s="58"/>
      <c r="H45" s="58"/>
      <c r="I45" s="58"/>
      <c r="J45" s="58"/>
    </row>
    <row r="46" spans="2:10">
      <c r="B46" s="58"/>
      <c r="C46" s="68"/>
      <c r="D46" s="58"/>
      <c r="E46" s="58"/>
      <c r="F46" s="58"/>
      <c r="G46" s="58"/>
      <c r="H46" s="58"/>
      <c r="I46" s="58"/>
      <c r="J46" s="58"/>
    </row>
    <row r="47" spans="2:10">
      <c r="B47" s="58"/>
      <c r="C47" s="68"/>
      <c r="D47" s="68"/>
      <c r="E47" s="68"/>
      <c r="F47" s="68"/>
      <c r="G47" s="58"/>
      <c r="H47" s="58"/>
      <c r="I47" s="58"/>
      <c r="J47" s="58"/>
    </row>
    <row r="48" spans="2:10">
      <c r="B48" s="58"/>
      <c r="C48" s="58"/>
      <c r="D48" s="68"/>
      <c r="E48" s="68"/>
      <c r="F48" s="68"/>
      <c r="G48" s="58"/>
      <c r="H48" s="58"/>
      <c r="I48" s="58"/>
      <c r="J48" s="58"/>
    </row>
    <row r="49" spans="2:10">
      <c r="B49" s="58"/>
      <c r="C49" s="58"/>
      <c r="D49" s="68"/>
      <c r="E49" s="68"/>
      <c r="F49" s="68"/>
      <c r="G49" s="58"/>
      <c r="H49" s="58"/>
      <c r="I49" s="58"/>
      <c r="J49" s="58"/>
    </row>
    <row r="50" spans="2:10">
      <c r="B50" s="58"/>
      <c r="C50" s="68"/>
      <c r="D50" s="58"/>
      <c r="E50" s="58"/>
      <c r="F50" s="58"/>
      <c r="G50" s="58"/>
      <c r="H50" s="58"/>
      <c r="I50" s="58"/>
      <c r="J50" s="58"/>
    </row>
    <row r="51" spans="2:10">
      <c r="B51" s="58"/>
      <c r="C51" s="68"/>
      <c r="D51" s="58"/>
      <c r="E51" s="58"/>
      <c r="F51" s="58"/>
      <c r="G51" s="58"/>
      <c r="H51" s="58"/>
      <c r="I51" s="58"/>
      <c r="J51" s="58"/>
    </row>
    <row r="52" spans="2:10">
      <c r="B52" s="58"/>
      <c r="C52" s="58"/>
      <c r="D52" s="68"/>
      <c r="E52" s="68"/>
      <c r="F52" s="68"/>
      <c r="G52" s="58"/>
      <c r="H52" s="58"/>
      <c r="I52" s="58"/>
      <c r="J52" s="58"/>
    </row>
    <row r="53" spans="2:10">
      <c r="B53" s="58"/>
      <c r="C53" s="58"/>
      <c r="D53" s="68"/>
      <c r="E53" s="68"/>
      <c r="F53" s="68"/>
      <c r="G53" s="58"/>
      <c r="H53" s="58"/>
      <c r="I53" s="58"/>
      <c r="J53" s="58"/>
    </row>
    <row r="54" spans="2:10">
      <c r="B54" s="58"/>
      <c r="C54" s="58"/>
      <c r="D54" s="58"/>
      <c r="E54" s="58"/>
      <c r="F54" s="58"/>
      <c r="G54" s="58"/>
      <c r="H54" s="58"/>
      <c r="I54" s="58"/>
      <c r="J54" s="58"/>
    </row>
    <row r="55" spans="2:10">
      <c r="B55" s="58"/>
      <c r="C55" s="68"/>
      <c r="D55" s="68"/>
      <c r="E55" s="68"/>
      <c r="F55" s="68"/>
      <c r="G55" s="58"/>
      <c r="H55" s="58"/>
      <c r="I55" s="58"/>
      <c r="J55" s="58"/>
    </row>
    <row r="56" spans="2:10">
      <c r="B56" s="58"/>
      <c r="C56" s="68"/>
      <c r="D56" s="58"/>
      <c r="E56" s="58"/>
      <c r="F56" s="58"/>
      <c r="G56" s="58"/>
      <c r="H56" s="58"/>
      <c r="I56" s="58"/>
      <c r="J56" s="58"/>
    </row>
    <row r="57" spans="2:10">
      <c r="B57" s="58"/>
      <c r="C57" s="68"/>
      <c r="D57" s="58"/>
      <c r="E57" s="58"/>
      <c r="F57" s="58"/>
      <c r="G57" s="58"/>
      <c r="H57" s="58"/>
      <c r="I57" s="58"/>
      <c r="J57" s="58"/>
    </row>
    <row r="58" spans="2:10">
      <c r="B58" s="58"/>
      <c r="C58" s="68"/>
      <c r="D58" s="58"/>
      <c r="E58" s="58"/>
      <c r="F58" s="58"/>
      <c r="G58" s="58"/>
      <c r="H58" s="58"/>
      <c r="I58" s="58"/>
      <c r="J58" s="58"/>
    </row>
    <row r="59" spans="2:10">
      <c r="B59" s="58"/>
      <c r="C59" s="68"/>
      <c r="D59" s="58"/>
      <c r="E59" s="58"/>
      <c r="F59" s="58"/>
      <c r="G59" s="58"/>
      <c r="H59" s="58"/>
      <c r="I59" s="58"/>
      <c r="J59" s="58"/>
    </row>
    <row r="60" spans="2:10">
      <c r="B60" s="58"/>
      <c r="C60" s="68"/>
      <c r="D60" s="58"/>
      <c r="E60" s="58"/>
      <c r="F60" s="58"/>
      <c r="G60" s="58"/>
      <c r="H60" s="58"/>
      <c r="I60" s="58"/>
      <c r="J60" s="58"/>
    </row>
    <row r="61" spans="2:10">
      <c r="B61" s="58"/>
      <c r="C61" s="68"/>
      <c r="D61" s="58"/>
      <c r="E61" s="58"/>
      <c r="F61" s="58"/>
      <c r="G61" s="58"/>
      <c r="H61" s="58"/>
      <c r="I61" s="58"/>
      <c r="J61" s="58"/>
    </row>
    <row r="62" spans="2:10">
      <c r="B62" s="58"/>
      <c r="C62" s="68"/>
      <c r="D62" s="58"/>
      <c r="E62" s="58"/>
      <c r="F62" s="58"/>
      <c r="G62" s="58"/>
      <c r="H62" s="58"/>
      <c r="I62" s="58"/>
      <c r="J62" s="58"/>
    </row>
    <row r="63" spans="2:10">
      <c r="B63" s="58"/>
      <c r="C63" s="58"/>
      <c r="D63" s="58"/>
      <c r="E63" s="58"/>
      <c r="F63" s="58"/>
      <c r="G63" s="58"/>
      <c r="H63" s="58"/>
      <c r="I63" s="58"/>
      <c r="J63" s="58"/>
    </row>
    <row r="64" spans="2:10">
      <c r="B64" s="58"/>
      <c r="C64" s="58"/>
      <c r="D64" s="58"/>
      <c r="E64" s="58"/>
      <c r="F64" s="58"/>
      <c r="G64" s="58"/>
      <c r="H64" s="58"/>
      <c r="I64" s="58"/>
      <c r="J64" s="58"/>
    </row>
    <row r="65" spans="2:10">
      <c r="B65" s="58"/>
      <c r="C65" s="68"/>
      <c r="D65" s="58"/>
      <c r="E65" s="58"/>
      <c r="F65" s="58"/>
      <c r="G65" s="58"/>
      <c r="H65" s="58"/>
      <c r="I65" s="58"/>
      <c r="J65" s="58"/>
    </row>
    <row r="66" spans="2:10">
      <c r="B66" s="58"/>
      <c r="C66" s="58"/>
      <c r="D66" s="58"/>
      <c r="E66" s="58"/>
      <c r="F66" s="58"/>
      <c r="G66" s="58"/>
      <c r="H66" s="58"/>
      <c r="I66" s="58"/>
      <c r="J66" s="58"/>
    </row>
    <row r="67" spans="2:10">
      <c r="B67" s="58"/>
      <c r="C67" s="68"/>
      <c r="D67" s="58"/>
      <c r="E67" s="58"/>
      <c r="F67" s="58"/>
      <c r="G67" s="58"/>
      <c r="H67" s="58"/>
      <c r="I67" s="58"/>
      <c r="J67" s="58"/>
    </row>
    <row r="68" spans="2:10">
      <c r="B68" s="58"/>
      <c r="C68" s="68"/>
      <c r="D68" s="58"/>
      <c r="E68" s="58"/>
      <c r="F68" s="58"/>
      <c r="G68" s="58"/>
      <c r="H68" s="58"/>
      <c r="I68" s="58"/>
      <c r="J68" s="58"/>
    </row>
    <row r="69" spans="2:10">
      <c r="B69" s="58"/>
      <c r="C69" s="68"/>
      <c r="D69" s="58"/>
      <c r="E69" s="58"/>
      <c r="F69" s="58"/>
      <c r="G69" s="58"/>
      <c r="H69" s="58"/>
      <c r="I69" s="58"/>
      <c r="J69" s="58"/>
    </row>
    <row r="70" spans="2:10">
      <c r="B70" s="58"/>
      <c r="C70" s="68"/>
      <c r="D70" s="58"/>
      <c r="E70" s="58"/>
      <c r="F70" s="58"/>
      <c r="G70" s="58"/>
      <c r="H70" s="58"/>
      <c r="I70" s="58"/>
      <c r="J70" s="58"/>
    </row>
    <row r="71" spans="2:10">
      <c r="B71" s="58"/>
      <c r="C71" s="68"/>
      <c r="D71" s="58"/>
      <c r="E71" s="58"/>
      <c r="F71" s="58"/>
      <c r="G71" s="58"/>
      <c r="H71" s="58"/>
      <c r="I71" s="58"/>
      <c r="J71" s="58"/>
    </row>
    <row r="72" spans="2:10">
      <c r="B72" s="58"/>
      <c r="C72" s="58"/>
      <c r="D72" s="68"/>
      <c r="E72" s="68"/>
      <c r="F72" s="68"/>
      <c r="G72" s="58"/>
      <c r="H72" s="58"/>
      <c r="I72" s="58"/>
      <c r="J72" s="58"/>
    </row>
    <row r="73" spans="2:10">
      <c r="B73" s="58"/>
      <c r="C73" s="68"/>
      <c r="D73" s="58"/>
      <c r="E73" s="58"/>
      <c r="F73" s="58"/>
      <c r="G73" s="58"/>
      <c r="H73" s="58"/>
      <c r="I73" s="58"/>
      <c r="J73" s="58"/>
    </row>
    <row r="74" spans="2:10">
      <c r="B74" s="58"/>
      <c r="C74" s="68"/>
      <c r="D74" s="58"/>
      <c r="E74" s="58"/>
      <c r="F74" s="58"/>
      <c r="G74" s="58"/>
      <c r="H74" s="58"/>
      <c r="I74" s="58"/>
      <c r="J74" s="58"/>
    </row>
    <row r="75" spans="2:10">
      <c r="B75" s="58"/>
      <c r="C75" s="68"/>
      <c r="D75" s="68"/>
      <c r="E75" s="68"/>
      <c r="F75" s="68"/>
      <c r="G75" s="58"/>
      <c r="H75" s="58"/>
      <c r="I75" s="58"/>
      <c r="J75" s="58"/>
    </row>
    <row r="76" spans="2:10">
      <c r="B76" s="58"/>
      <c r="C76" s="68"/>
      <c r="D76" s="58"/>
      <c r="E76" s="58"/>
      <c r="F76" s="58"/>
      <c r="G76" s="58"/>
      <c r="H76" s="58"/>
      <c r="I76" s="58"/>
      <c r="J76" s="58"/>
    </row>
    <row r="77" spans="2:10">
      <c r="B77" s="58"/>
      <c r="C77" s="68"/>
      <c r="D77" s="58"/>
      <c r="E77" s="58"/>
      <c r="F77" s="58"/>
      <c r="G77" s="58"/>
      <c r="H77" s="58"/>
      <c r="I77" s="58"/>
      <c r="J77" s="58"/>
    </row>
    <row r="78" spans="2:10">
      <c r="B78" s="58"/>
      <c r="C78" s="58"/>
      <c r="D78" s="58"/>
      <c r="E78" s="58"/>
      <c r="F78" s="58"/>
      <c r="G78" s="58"/>
      <c r="H78" s="58"/>
      <c r="I78" s="58"/>
      <c r="J78" s="58"/>
    </row>
    <row r="79" spans="2:10">
      <c r="B79" s="115"/>
      <c r="C79" s="115"/>
      <c r="D79" s="115"/>
      <c r="E79" s="115"/>
      <c r="F79" s="115"/>
      <c r="G79" s="115"/>
      <c r="H79" s="115"/>
      <c r="I79" s="115"/>
      <c r="J79" s="58"/>
    </row>
    <row r="80" spans="2:10"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29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{5EFF0799-AB8E-4E0D-A17C-F2B211EA8DC0}</x14:id>
        </ext>
      </extLst>
    </cfRule>
  </conditionalFormatting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{8707A3BA-D5BC-467C-9956-C0659C6F8E50}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EFF0799-AB8E-4E0D-A17C-F2B211EA8D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I29:I78</xm:sqref>
        </x14:conditionalFormatting>
        <x14:conditionalFormatting xmlns:xm="http://schemas.microsoft.com/office/excel/2006/main">
          <x14:cfRule type="dataBar" id="{8707A3BA-D5BC-467C-9956-C0659C6F8E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0"/>
  <sheetViews>
    <sheetView tabSelected="1" workbookViewId="0">
      <selection activeCell="C29" sqref="C29"/>
    </sheetView>
  </sheetViews>
  <sheetFormatPr defaultRowHeight="15"/>
  <cols>
    <col min="3" max="3" width="43.140625" customWidth="1"/>
    <col min="4" max="4" width="7.28515625" customWidth="1"/>
    <col min="5" max="5" width="8.7109375" customWidth="1"/>
    <col min="6" max="6" width="4.7109375" customWidth="1"/>
    <col min="7" max="7" width="10.42578125" customWidth="1"/>
    <col min="8" max="8" width="16.28515625" customWidth="1"/>
    <col min="9" max="9" width="7.140625" customWidth="1"/>
    <col min="10" max="10" width="7.140625" bestFit="1" customWidth="1"/>
  </cols>
  <sheetData>
    <row r="2" spans="2:12">
      <c r="B2" s="58"/>
      <c r="C2" s="58"/>
      <c r="D2" s="58"/>
      <c r="E2" s="58"/>
      <c r="F2" s="58"/>
      <c r="G2" s="198"/>
      <c r="H2" s="198"/>
      <c r="I2" s="58"/>
      <c r="J2" s="58"/>
    </row>
    <row r="3" spans="2:12">
      <c r="B3" s="120"/>
      <c r="C3" s="107"/>
      <c r="D3" s="69"/>
      <c r="E3" s="69"/>
      <c r="F3" s="69"/>
      <c r="G3" s="69"/>
      <c r="H3" s="69"/>
      <c r="I3" s="49" t="s">
        <v>3</v>
      </c>
      <c r="J3" s="50"/>
      <c r="K3" s="16"/>
      <c r="L3" s="19"/>
    </row>
    <row r="4" spans="2:12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  <c r="L4" s="18"/>
    </row>
    <row r="5" spans="2:12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7">
        <v>43586</v>
      </c>
      <c r="J5" s="26">
        <v>44409</v>
      </c>
      <c r="K5" s="6" t="s">
        <v>7</v>
      </c>
      <c r="L5" s="6" t="s">
        <v>8</v>
      </c>
    </row>
    <row r="6" spans="2:12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9">
        <v>4</v>
      </c>
      <c r="J6" s="8">
        <v>3</v>
      </c>
      <c r="K6" s="9">
        <f t="shared" ref="K6:K28" si="0">J6-I6</f>
        <v>-1</v>
      </c>
      <c r="L6" s="9"/>
    </row>
    <row r="7" spans="2:12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9">
        <v>2</v>
      </c>
      <c r="J7" s="8">
        <v>2</v>
      </c>
      <c r="K7" s="9">
        <f t="shared" si="0"/>
        <v>0</v>
      </c>
      <c r="L7" s="9"/>
    </row>
    <row r="8" spans="2:12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9">
        <v>1</v>
      </c>
      <c r="J8" s="8">
        <v>1</v>
      </c>
      <c r="K8" s="9">
        <f t="shared" si="0"/>
        <v>0</v>
      </c>
      <c r="L8" s="9"/>
    </row>
    <row r="9" spans="2:12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9">
        <v>0</v>
      </c>
      <c r="J9" s="8">
        <v>0</v>
      </c>
      <c r="K9" s="9">
        <f t="shared" si="0"/>
        <v>0</v>
      </c>
      <c r="L9" s="9"/>
    </row>
    <row r="10" spans="2:12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9">
        <v>1</v>
      </c>
      <c r="J10" s="8">
        <v>1</v>
      </c>
      <c r="K10" s="9">
        <f t="shared" si="0"/>
        <v>0</v>
      </c>
      <c r="L10" s="9"/>
    </row>
    <row r="11" spans="2:12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9">
        <v>0</v>
      </c>
      <c r="J11" s="8">
        <v>0</v>
      </c>
      <c r="K11" s="9">
        <f t="shared" si="0"/>
        <v>0</v>
      </c>
      <c r="L11" s="9"/>
    </row>
    <row r="12" spans="2:12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9">
        <v>3</v>
      </c>
      <c r="J12" s="8">
        <v>3</v>
      </c>
      <c r="K12" s="9">
        <f t="shared" si="0"/>
        <v>0</v>
      </c>
      <c r="L12" s="9"/>
    </row>
    <row r="13" spans="2:12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9">
        <v>1</v>
      </c>
      <c r="J13" s="8">
        <v>1</v>
      </c>
      <c r="K13" s="9">
        <f t="shared" si="0"/>
        <v>0</v>
      </c>
      <c r="L13" s="9">
        <v>1</v>
      </c>
    </row>
    <row r="14" spans="2:12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9">
        <v>1</v>
      </c>
      <c r="J14" s="8">
        <v>1</v>
      </c>
      <c r="K14" s="9">
        <f t="shared" si="0"/>
        <v>0</v>
      </c>
      <c r="L14" s="9"/>
    </row>
    <row r="15" spans="2:12" ht="22.5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9">
        <v>2</v>
      </c>
      <c r="J15" s="8">
        <v>2</v>
      </c>
      <c r="K15" s="9">
        <f t="shared" si="0"/>
        <v>0</v>
      </c>
      <c r="L15" s="9">
        <v>1</v>
      </c>
    </row>
    <row r="16" spans="2:12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9">
        <v>2</v>
      </c>
      <c r="J16" s="8">
        <v>2</v>
      </c>
      <c r="K16" s="9">
        <f t="shared" si="0"/>
        <v>0</v>
      </c>
      <c r="L16" s="9"/>
    </row>
    <row r="17" spans="2:12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9">
        <v>0</v>
      </c>
      <c r="J17" s="8">
        <v>0</v>
      </c>
      <c r="K17" s="9">
        <f t="shared" si="0"/>
        <v>0</v>
      </c>
      <c r="L17" s="9"/>
    </row>
    <row r="18" spans="2:12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9">
        <v>1</v>
      </c>
      <c r="J18" s="8">
        <v>1</v>
      </c>
      <c r="K18" s="9">
        <f t="shared" si="0"/>
        <v>0</v>
      </c>
      <c r="L18" s="9"/>
    </row>
    <row r="19" spans="2:12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9">
        <v>3</v>
      </c>
      <c r="J19" s="8">
        <v>3</v>
      </c>
      <c r="K19" s="9">
        <f t="shared" si="0"/>
        <v>0</v>
      </c>
      <c r="L19" s="9"/>
    </row>
    <row r="20" spans="2:12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9">
        <v>3</v>
      </c>
      <c r="J20" s="8">
        <v>3</v>
      </c>
      <c r="K20" s="9">
        <f t="shared" si="0"/>
        <v>0</v>
      </c>
      <c r="L20" s="9">
        <v>1</v>
      </c>
    </row>
    <row r="21" spans="2:12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9">
        <v>3</v>
      </c>
      <c r="J21" s="8">
        <v>2</v>
      </c>
      <c r="K21" s="9">
        <f t="shared" si="0"/>
        <v>-1</v>
      </c>
      <c r="L21" s="9"/>
    </row>
    <row r="22" spans="2:12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9">
        <v>3</v>
      </c>
      <c r="J22" s="8">
        <v>3</v>
      </c>
      <c r="K22" s="9">
        <f t="shared" si="0"/>
        <v>0</v>
      </c>
      <c r="L22" s="9"/>
    </row>
    <row r="23" spans="2:12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9">
        <v>3</v>
      </c>
      <c r="J23" s="8">
        <v>3</v>
      </c>
      <c r="K23" s="9">
        <f t="shared" si="0"/>
        <v>0</v>
      </c>
      <c r="L23" s="9"/>
    </row>
    <row r="24" spans="2:12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9">
        <v>3</v>
      </c>
      <c r="J24" s="8">
        <v>3</v>
      </c>
      <c r="K24" s="9">
        <f t="shared" si="0"/>
        <v>0</v>
      </c>
      <c r="L24" s="9"/>
    </row>
    <row r="25" spans="2:12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2</v>
      </c>
      <c r="K25" s="10">
        <f t="shared" si="0"/>
        <v>-1</v>
      </c>
      <c r="L25" s="10"/>
    </row>
    <row r="26" spans="2:12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9">
        <v>0</v>
      </c>
      <c r="J26" s="9">
        <v>0</v>
      </c>
      <c r="K26" s="9">
        <f t="shared" si="0"/>
        <v>0</v>
      </c>
      <c r="L26" s="9">
        <v>1</v>
      </c>
    </row>
    <row r="27" spans="2:12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39</v>
      </c>
      <c r="J27" s="167">
        <f>SUM(J6:J26)</f>
        <v>36</v>
      </c>
      <c r="K27" s="167">
        <f t="shared" si="0"/>
        <v>-3</v>
      </c>
      <c r="L27" s="168"/>
    </row>
    <row r="28" spans="2:12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0.17567567567567569</v>
      </c>
      <c r="J28" s="169">
        <f>J27/(3*74)</f>
        <v>0.16216216216216217</v>
      </c>
      <c r="K28" s="167">
        <f t="shared" si="0"/>
        <v>-1.3513513513513514E-2</v>
      </c>
      <c r="L28" s="168"/>
    </row>
    <row r="29" spans="2:12">
      <c r="B29" s="58"/>
      <c r="C29" s="58"/>
      <c r="D29" s="58"/>
      <c r="E29" s="58"/>
      <c r="F29" s="58"/>
      <c r="G29" s="58"/>
      <c r="H29" s="58"/>
      <c r="I29" s="58"/>
      <c r="J29" s="58"/>
    </row>
    <row r="30" spans="2:12">
      <c r="B30" s="58"/>
      <c r="C30" s="58"/>
      <c r="D30" s="68"/>
      <c r="E30" s="68"/>
      <c r="F30" s="68"/>
      <c r="G30" s="58"/>
      <c r="H30" s="58"/>
      <c r="I30" s="58"/>
      <c r="J30" s="58"/>
    </row>
    <row r="31" spans="2:12">
      <c r="B31" s="58"/>
      <c r="C31" s="68"/>
      <c r="D31" s="58"/>
      <c r="E31" s="58"/>
      <c r="F31" s="58"/>
      <c r="G31" s="58"/>
      <c r="H31" s="58"/>
      <c r="I31" s="58"/>
      <c r="J31" s="58"/>
    </row>
    <row r="32" spans="2:12">
      <c r="B32" s="58"/>
      <c r="C32" s="58"/>
      <c r="D32" s="58"/>
      <c r="E32" s="58"/>
      <c r="F32" s="58"/>
      <c r="G32" s="58"/>
      <c r="H32" s="58"/>
      <c r="I32" s="58"/>
      <c r="J32" s="58"/>
    </row>
    <row r="33" spans="2:10">
      <c r="B33" s="58"/>
      <c r="C33" s="58"/>
      <c r="D33" s="58"/>
      <c r="E33" s="58"/>
      <c r="F33" s="58"/>
      <c r="G33" s="58"/>
      <c r="H33" s="58"/>
      <c r="I33" s="58"/>
      <c r="J33" s="58"/>
    </row>
    <row r="34" spans="2:10">
      <c r="B34" s="58"/>
      <c r="C34" s="58"/>
      <c r="D34" s="58"/>
      <c r="E34" s="58"/>
      <c r="F34" s="58"/>
      <c r="G34" s="58"/>
      <c r="H34" s="58"/>
      <c r="I34" s="58"/>
      <c r="J34" s="58"/>
    </row>
    <row r="35" spans="2:10">
      <c r="B35" s="58"/>
      <c r="C35" s="58"/>
      <c r="D35" s="58"/>
      <c r="E35" s="58"/>
      <c r="F35" s="58"/>
      <c r="G35" s="58"/>
      <c r="H35" s="58"/>
      <c r="I35" s="58"/>
      <c r="J35" s="58"/>
    </row>
    <row r="36" spans="2:10">
      <c r="B36" s="58"/>
      <c r="C36" s="58"/>
      <c r="D36" s="114"/>
      <c r="E36" s="58"/>
      <c r="F36" s="58"/>
      <c r="G36" s="58"/>
      <c r="H36" s="58"/>
      <c r="I36" s="58"/>
      <c r="J36" s="58"/>
    </row>
    <row r="37" spans="2:10">
      <c r="B37" s="58"/>
      <c r="C37" s="68"/>
      <c r="D37" s="58"/>
      <c r="E37" s="58"/>
      <c r="F37" s="58"/>
      <c r="G37" s="58"/>
      <c r="H37" s="58"/>
      <c r="I37" s="58"/>
      <c r="J37" s="58"/>
    </row>
    <row r="38" spans="2:10">
      <c r="B38" s="58"/>
      <c r="C38" s="58"/>
      <c r="D38" s="58"/>
      <c r="E38" s="58"/>
      <c r="F38" s="58"/>
      <c r="G38" s="58"/>
      <c r="H38" s="58"/>
      <c r="I38" s="58"/>
      <c r="J38" s="58"/>
    </row>
    <row r="39" spans="2:10">
      <c r="B39" s="58"/>
      <c r="C39" s="58"/>
      <c r="D39" s="58"/>
      <c r="E39" s="58"/>
      <c r="F39" s="58"/>
      <c r="G39" s="58"/>
      <c r="H39" s="58"/>
      <c r="I39" s="58"/>
      <c r="J39" s="58"/>
    </row>
    <row r="40" spans="2:10">
      <c r="B40" s="58"/>
      <c r="C40" s="58"/>
      <c r="D40" s="58"/>
      <c r="E40" s="58"/>
      <c r="F40" s="58"/>
      <c r="G40" s="58"/>
      <c r="H40" s="58"/>
      <c r="I40" s="58"/>
      <c r="J40" s="58"/>
    </row>
    <row r="41" spans="2:10">
      <c r="B41" s="58"/>
      <c r="C41" s="58"/>
      <c r="D41" s="58"/>
      <c r="E41" s="58"/>
      <c r="F41" s="58"/>
      <c r="G41" s="58"/>
      <c r="H41" s="58"/>
      <c r="I41" s="58"/>
      <c r="J41" s="58"/>
    </row>
    <row r="42" spans="2:10">
      <c r="B42" s="58"/>
      <c r="C42" s="68"/>
      <c r="D42" s="58"/>
      <c r="E42" s="58"/>
      <c r="F42" s="58"/>
      <c r="G42" s="58"/>
      <c r="H42" s="58"/>
      <c r="I42" s="58"/>
      <c r="J42" s="58"/>
    </row>
    <row r="43" spans="2:10">
      <c r="B43" s="58"/>
      <c r="C43" s="68"/>
      <c r="D43" s="58"/>
      <c r="E43" s="58"/>
      <c r="F43" s="58"/>
      <c r="G43" s="58"/>
      <c r="H43" s="58"/>
      <c r="I43" s="58"/>
      <c r="J43" s="58"/>
    </row>
    <row r="44" spans="2:10">
      <c r="B44" s="58"/>
      <c r="C44" s="68"/>
      <c r="D44" s="68"/>
      <c r="E44" s="68"/>
      <c r="F44" s="68"/>
      <c r="G44" s="58"/>
      <c r="H44" s="58"/>
      <c r="I44" s="58"/>
      <c r="J44" s="58"/>
    </row>
    <row r="45" spans="2:10">
      <c r="B45" s="58"/>
      <c r="C45" s="58"/>
      <c r="D45" s="58"/>
      <c r="E45" s="58"/>
      <c r="F45" s="58"/>
      <c r="G45" s="58"/>
      <c r="H45" s="58"/>
      <c r="I45" s="58"/>
      <c r="J45" s="58"/>
    </row>
    <row r="46" spans="2:10">
      <c r="B46" s="58"/>
      <c r="C46" s="68"/>
      <c r="D46" s="58"/>
      <c r="E46" s="58"/>
      <c r="F46" s="58"/>
      <c r="G46" s="58"/>
      <c r="H46" s="58"/>
      <c r="I46" s="58"/>
      <c r="J46" s="58"/>
    </row>
    <row r="47" spans="2:10">
      <c r="B47" s="58"/>
      <c r="C47" s="68"/>
      <c r="D47" s="68"/>
      <c r="E47" s="68"/>
      <c r="F47" s="68"/>
      <c r="G47" s="58"/>
      <c r="H47" s="58"/>
      <c r="I47" s="58"/>
      <c r="J47" s="58"/>
    </row>
    <row r="48" spans="2:10">
      <c r="B48" s="58"/>
      <c r="C48" s="58"/>
      <c r="D48" s="68"/>
      <c r="E48" s="68"/>
      <c r="F48" s="68"/>
      <c r="G48" s="58"/>
      <c r="H48" s="58"/>
      <c r="I48" s="58"/>
      <c r="J48" s="58"/>
    </row>
    <row r="49" spans="2:10">
      <c r="B49" s="58"/>
      <c r="C49" s="58"/>
      <c r="D49" s="68"/>
      <c r="E49" s="68"/>
      <c r="F49" s="68"/>
      <c r="G49" s="58"/>
      <c r="H49" s="58"/>
      <c r="I49" s="58"/>
      <c r="J49" s="58"/>
    </row>
    <row r="50" spans="2:10">
      <c r="B50" s="58"/>
      <c r="C50" s="68"/>
      <c r="D50" s="58"/>
      <c r="E50" s="58"/>
      <c r="F50" s="58"/>
      <c r="G50" s="58"/>
      <c r="H50" s="58"/>
      <c r="I50" s="58"/>
      <c r="J50" s="58"/>
    </row>
    <row r="51" spans="2:10">
      <c r="B51" s="58"/>
      <c r="C51" s="68"/>
      <c r="D51" s="58"/>
      <c r="E51" s="58"/>
      <c r="F51" s="58"/>
      <c r="G51" s="58"/>
      <c r="H51" s="58"/>
      <c r="I51" s="58"/>
      <c r="J51" s="58"/>
    </row>
    <row r="52" spans="2:10">
      <c r="B52" s="58"/>
      <c r="C52" s="58"/>
      <c r="D52" s="68"/>
      <c r="E52" s="68"/>
      <c r="F52" s="68"/>
      <c r="G52" s="58"/>
      <c r="H52" s="58"/>
      <c r="I52" s="58"/>
      <c r="J52" s="58"/>
    </row>
    <row r="53" spans="2:10">
      <c r="B53" s="58"/>
      <c r="C53" s="58"/>
      <c r="D53" s="68"/>
      <c r="E53" s="68"/>
      <c r="F53" s="68"/>
      <c r="G53" s="58"/>
      <c r="H53" s="58"/>
      <c r="I53" s="58"/>
      <c r="J53" s="58"/>
    </row>
    <row r="54" spans="2:10">
      <c r="B54" s="58"/>
      <c r="C54" s="58"/>
      <c r="D54" s="58"/>
      <c r="E54" s="58"/>
      <c r="F54" s="58"/>
      <c r="G54" s="58"/>
      <c r="H54" s="58"/>
      <c r="I54" s="58"/>
      <c r="J54" s="58"/>
    </row>
    <row r="55" spans="2:10">
      <c r="B55" s="58"/>
      <c r="C55" s="68"/>
      <c r="D55" s="68"/>
      <c r="E55" s="68"/>
      <c r="F55" s="68"/>
      <c r="G55" s="58"/>
      <c r="H55" s="58"/>
      <c r="I55" s="58"/>
      <c r="J55" s="58"/>
    </row>
    <row r="56" spans="2:10">
      <c r="B56" s="58"/>
      <c r="C56" s="68"/>
      <c r="D56" s="58"/>
      <c r="E56" s="58"/>
      <c r="F56" s="58"/>
      <c r="G56" s="58"/>
      <c r="H56" s="58"/>
      <c r="I56" s="58"/>
      <c r="J56" s="58"/>
    </row>
    <row r="57" spans="2:10">
      <c r="B57" s="58"/>
      <c r="C57" s="68"/>
      <c r="D57" s="58"/>
      <c r="E57" s="58"/>
      <c r="F57" s="58"/>
      <c r="G57" s="58"/>
      <c r="H57" s="58"/>
      <c r="I57" s="58"/>
      <c r="J57" s="58"/>
    </row>
    <row r="58" spans="2:10">
      <c r="B58" s="58"/>
      <c r="C58" s="68"/>
      <c r="D58" s="58"/>
      <c r="E58" s="58"/>
      <c r="F58" s="58"/>
      <c r="G58" s="58"/>
      <c r="H58" s="58"/>
      <c r="I58" s="58"/>
      <c r="J58" s="58"/>
    </row>
    <row r="59" spans="2:10">
      <c r="B59" s="58"/>
      <c r="C59" s="68"/>
      <c r="D59" s="58"/>
      <c r="E59" s="58"/>
      <c r="F59" s="58"/>
      <c r="G59" s="58"/>
      <c r="H59" s="58"/>
      <c r="I59" s="58"/>
      <c r="J59" s="58"/>
    </row>
    <row r="60" spans="2:10">
      <c r="B60" s="58"/>
      <c r="C60" s="68"/>
      <c r="D60" s="58"/>
      <c r="E60" s="58"/>
      <c r="F60" s="58"/>
      <c r="G60" s="58"/>
      <c r="H60" s="58"/>
      <c r="I60" s="58"/>
      <c r="J60" s="58"/>
    </row>
    <row r="61" spans="2:10">
      <c r="B61" s="58"/>
      <c r="C61" s="68"/>
      <c r="D61" s="58"/>
      <c r="E61" s="58"/>
      <c r="F61" s="58"/>
      <c r="G61" s="58"/>
      <c r="H61" s="58"/>
      <c r="I61" s="58"/>
      <c r="J61" s="58"/>
    </row>
    <row r="62" spans="2:10">
      <c r="B62" s="58"/>
      <c r="C62" s="68"/>
      <c r="D62" s="58"/>
      <c r="E62" s="58"/>
      <c r="F62" s="58"/>
      <c r="G62" s="58"/>
      <c r="H62" s="58"/>
      <c r="I62" s="58"/>
      <c r="J62" s="58"/>
    </row>
    <row r="63" spans="2:10">
      <c r="B63" s="58"/>
      <c r="C63" s="58"/>
      <c r="D63" s="58"/>
      <c r="E63" s="58"/>
      <c r="F63" s="58"/>
      <c r="G63" s="58"/>
      <c r="H63" s="58"/>
      <c r="I63" s="58"/>
      <c r="J63" s="58"/>
    </row>
    <row r="64" spans="2:10">
      <c r="B64" s="58"/>
      <c r="C64" s="58"/>
      <c r="D64" s="58"/>
      <c r="E64" s="58"/>
      <c r="F64" s="58"/>
      <c r="G64" s="58"/>
      <c r="H64" s="58"/>
      <c r="I64" s="58"/>
      <c r="J64" s="58"/>
    </row>
    <row r="65" spans="2:10">
      <c r="B65" s="58"/>
      <c r="C65" s="68"/>
      <c r="D65" s="58"/>
      <c r="E65" s="58"/>
      <c r="F65" s="58"/>
      <c r="G65" s="58"/>
      <c r="H65" s="58"/>
      <c r="I65" s="58"/>
      <c r="J65" s="58"/>
    </row>
    <row r="66" spans="2:10">
      <c r="B66" s="58"/>
      <c r="C66" s="58"/>
      <c r="D66" s="58"/>
      <c r="E66" s="58"/>
      <c r="F66" s="58"/>
      <c r="G66" s="58"/>
      <c r="H66" s="58"/>
      <c r="I66" s="58"/>
      <c r="J66" s="58"/>
    </row>
    <row r="67" spans="2:10">
      <c r="B67" s="58"/>
      <c r="C67" s="68"/>
      <c r="D67" s="58"/>
      <c r="E67" s="58"/>
      <c r="F67" s="58"/>
      <c r="G67" s="58"/>
      <c r="H67" s="58"/>
      <c r="I67" s="58"/>
      <c r="J67" s="58"/>
    </row>
    <row r="68" spans="2:10">
      <c r="B68" s="58"/>
      <c r="C68" s="68"/>
      <c r="D68" s="58"/>
      <c r="E68" s="58"/>
      <c r="F68" s="58"/>
      <c r="G68" s="58"/>
      <c r="H68" s="58"/>
      <c r="I68" s="58"/>
      <c r="J68" s="58"/>
    </row>
    <row r="69" spans="2:10">
      <c r="B69" s="58"/>
      <c r="C69" s="68"/>
      <c r="D69" s="58"/>
      <c r="E69" s="58"/>
      <c r="F69" s="58"/>
      <c r="G69" s="58"/>
      <c r="H69" s="58"/>
      <c r="I69" s="58"/>
      <c r="J69" s="58"/>
    </row>
    <row r="70" spans="2:10">
      <c r="B70" s="58"/>
      <c r="C70" s="68"/>
      <c r="D70" s="58"/>
      <c r="E70" s="58"/>
      <c r="F70" s="58"/>
      <c r="G70" s="58"/>
      <c r="H70" s="58"/>
      <c r="I70" s="58"/>
      <c r="J70" s="58"/>
    </row>
    <row r="71" spans="2:10">
      <c r="B71" s="58"/>
      <c r="C71" s="68"/>
      <c r="D71" s="58"/>
      <c r="E71" s="58"/>
      <c r="F71" s="58"/>
      <c r="G71" s="58"/>
      <c r="H71" s="58"/>
      <c r="I71" s="58"/>
      <c r="J71" s="58"/>
    </row>
    <row r="72" spans="2:10">
      <c r="B72" s="58"/>
      <c r="C72" s="58"/>
      <c r="D72" s="68"/>
      <c r="E72" s="68"/>
      <c r="F72" s="68"/>
      <c r="G72" s="58"/>
      <c r="H72" s="58"/>
      <c r="I72" s="58"/>
      <c r="J72" s="58"/>
    </row>
    <row r="73" spans="2:10">
      <c r="B73" s="58"/>
      <c r="C73" s="68"/>
      <c r="D73" s="58"/>
      <c r="E73" s="58"/>
      <c r="F73" s="58"/>
      <c r="G73" s="58"/>
      <c r="H73" s="58"/>
      <c r="I73" s="58"/>
      <c r="J73" s="58"/>
    </row>
    <row r="74" spans="2:10">
      <c r="B74" s="58"/>
      <c r="C74" s="68"/>
      <c r="D74" s="58"/>
      <c r="E74" s="58"/>
      <c r="F74" s="58"/>
      <c r="G74" s="58"/>
      <c r="H74" s="58"/>
      <c r="I74" s="58"/>
      <c r="J74" s="58"/>
    </row>
    <row r="75" spans="2:10">
      <c r="B75" s="58"/>
      <c r="C75" s="68"/>
      <c r="D75" s="68"/>
      <c r="E75" s="68"/>
      <c r="F75" s="68"/>
      <c r="G75" s="58"/>
      <c r="H75" s="58"/>
      <c r="I75" s="58"/>
      <c r="J75" s="58"/>
    </row>
    <row r="76" spans="2:10">
      <c r="B76" s="58"/>
      <c r="C76" s="68"/>
      <c r="D76" s="58"/>
      <c r="E76" s="58"/>
      <c r="F76" s="58"/>
      <c r="G76" s="58"/>
      <c r="H76" s="58"/>
      <c r="I76" s="58"/>
      <c r="J76" s="58"/>
    </row>
    <row r="77" spans="2:10">
      <c r="B77" s="58"/>
      <c r="C77" s="68"/>
      <c r="D77" s="58"/>
      <c r="E77" s="58"/>
      <c r="F77" s="58"/>
      <c r="G77" s="58"/>
      <c r="H77" s="58"/>
      <c r="I77" s="58"/>
      <c r="J77" s="58"/>
    </row>
    <row r="78" spans="2:10">
      <c r="B78" s="58"/>
      <c r="C78" s="58"/>
      <c r="D78" s="58"/>
      <c r="E78" s="58"/>
      <c r="F78" s="58"/>
      <c r="G78" s="58"/>
      <c r="H78" s="58"/>
      <c r="I78" s="58"/>
      <c r="J78" s="58"/>
    </row>
    <row r="79" spans="2:10">
      <c r="B79" s="115"/>
      <c r="C79" s="115"/>
      <c r="D79" s="115"/>
      <c r="E79" s="115"/>
      <c r="F79" s="115"/>
      <c r="G79" s="115"/>
      <c r="H79" s="115"/>
      <c r="I79" s="115"/>
      <c r="J79" s="58"/>
    </row>
    <row r="80" spans="2:10"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29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{9DFFCEE5-5199-4B7C-87C4-A7C4CB75FDA2}</x14:id>
        </ext>
      </extLst>
    </cfRule>
  </conditionalFormatting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{1E61A409-BA48-4306-82D2-30CEA8682961}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DFFCEE5-5199-4B7C-87C4-A7C4CB75FD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I29:I78</xm:sqref>
        </x14:conditionalFormatting>
        <x14:conditionalFormatting xmlns:xm="http://schemas.microsoft.com/office/excel/2006/main">
          <x14:cfRule type="dataBar" id="{1E61A409-BA48-4306-82D2-30CEA86829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0"/>
  <sheetViews>
    <sheetView workbookViewId="0">
      <selection activeCell="C31" sqref="C31"/>
    </sheetView>
  </sheetViews>
  <sheetFormatPr defaultRowHeight="15"/>
  <cols>
    <col min="2" max="2" width="5.85546875" customWidth="1"/>
    <col min="3" max="3" width="42.28515625" customWidth="1"/>
    <col min="4" max="4" width="7.42578125" customWidth="1"/>
    <col min="5" max="5" width="8.42578125" customWidth="1"/>
    <col min="6" max="6" width="4.140625" customWidth="1"/>
    <col min="7" max="7" width="10.28515625" customWidth="1"/>
    <col min="8" max="8" width="16" customWidth="1"/>
    <col min="9" max="10" width="7.28515625" customWidth="1"/>
  </cols>
  <sheetData>
    <row r="2" spans="2:12">
      <c r="B2" s="58"/>
      <c r="C2" s="58"/>
      <c r="D2" s="58"/>
      <c r="E2" s="58"/>
      <c r="F2" s="58"/>
      <c r="G2" s="198"/>
      <c r="H2" s="198"/>
      <c r="I2" s="58"/>
      <c r="J2" s="58"/>
    </row>
    <row r="3" spans="2:12">
      <c r="B3" s="120"/>
      <c r="C3" s="107"/>
      <c r="D3" s="69"/>
      <c r="E3" s="69"/>
      <c r="F3" s="69"/>
      <c r="G3" s="69"/>
      <c r="H3" s="69"/>
      <c r="I3" s="49" t="s">
        <v>3</v>
      </c>
      <c r="J3" s="50"/>
      <c r="K3" s="16"/>
      <c r="L3" s="19"/>
    </row>
    <row r="4" spans="2:12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  <c r="L4" s="18"/>
    </row>
    <row r="5" spans="2:12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7">
        <v>43586</v>
      </c>
      <c r="J5" s="26">
        <v>44409</v>
      </c>
      <c r="K5" s="6" t="s">
        <v>7</v>
      </c>
      <c r="L5" s="6" t="s">
        <v>8</v>
      </c>
    </row>
    <row r="6" spans="2:12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9">
        <v>4</v>
      </c>
      <c r="J6" s="8">
        <v>4</v>
      </c>
      <c r="K6" s="9">
        <f t="shared" ref="K6:K28" si="0">J6-I6</f>
        <v>0</v>
      </c>
      <c r="L6" s="9"/>
    </row>
    <row r="7" spans="2:12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9">
        <v>3</v>
      </c>
      <c r="J7" s="8">
        <v>3</v>
      </c>
      <c r="K7" s="9">
        <f t="shared" si="0"/>
        <v>0</v>
      </c>
      <c r="L7" s="9"/>
    </row>
    <row r="8" spans="2:12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9">
        <v>1</v>
      </c>
      <c r="J8" s="8">
        <v>1</v>
      </c>
      <c r="K8" s="9">
        <f t="shared" si="0"/>
        <v>0</v>
      </c>
      <c r="L8" s="9"/>
    </row>
    <row r="9" spans="2:12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9">
        <v>0</v>
      </c>
      <c r="J9" s="8">
        <v>0</v>
      </c>
      <c r="K9" s="9">
        <f t="shared" si="0"/>
        <v>0</v>
      </c>
      <c r="L9" s="9"/>
    </row>
    <row r="10" spans="2:12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9">
        <v>0</v>
      </c>
      <c r="J10" s="8">
        <v>0</v>
      </c>
      <c r="K10" s="9">
        <f t="shared" si="0"/>
        <v>0</v>
      </c>
      <c r="L10" s="9"/>
    </row>
    <row r="11" spans="2:12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9">
        <v>0</v>
      </c>
      <c r="J11" s="8">
        <v>0</v>
      </c>
      <c r="K11" s="9">
        <f t="shared" si="0"/>
        <v>0</v>
      </c>
      <c r="L11" s="9"/>
    </row>
    <row r="12" spans="2:12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9">
        <v>3</v>
      </c>
      <c r="J12" s="8">
        <v>3</v>
      </c>
      <c r="K12" s="9">
        <f t="shared" si="0"/>
        <v>0</v>
      </c>
      <c r="L12" s="9"/>
    </row>
    <row r="13" spans="2:12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9">
        <v>3</v>
      </c>
      <c r="J13" s="8">
        <v>3</v>
      </c>
      <c r="K13" s="9">
        <f t="shared" si="0"/>
        <v>0</v>
      </c>
      <c r="L13" s="9">
        <v>1</v>
      </c>
    </row>
    <row r="14" spans="2:12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9">
        <v>3</v>
      </c>
      <c r="J14" s="8">
        <v>3</v>
      </c>
      <c r="K14" s="9">
        <f t="shared" si="0"/>
        <v>0</v>
      </c>
      <c r="L14" s="9"/>
    </row>
    <row r="15" spans="2:12" ht="22.5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9">
        <v>2</v>
      </c>
      <c r="J15" s="8">
        <v>2</v>
      </c>
      <c r="K15" s="9">
        <f t="shared" si="0"/>
        <v>0</v>
      </c>
      <c r="L15" s="9">
        <v>1</v>
      </c>
    </row>
    <row r="16" spans="2:12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9">
        <v>2</v>
      </c>
      <c r="J16" s="8">
        <v>2</v>
      </c>
      <c r="K16" s="9">
        <f t="shared" si="0"/>
        <v>0</v>
      </c>
      <c r="L16" s="9"/>
    </row>
    <row r="17" spans="2:12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9">
        <v>2</v>
      </c>
      <c r="J17" s="8">
        <v>2</v>
      </c>
      <c r="K17" s="9">
        <f t="shared" si="0"/>
        <v>0</v>
      </c>
      <c r="L17" s="9"/>
    </row>
    <row r="18" spans="2:12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9">
        <v>1</v>
      </c>
      <c r="J18" s="8">
        <v>1</v>
      </c>
      <c r="K18" s="9">
        <f t="shared" si="0"/>
        <v>0</v>
      </c>
      <c r="L18" s="9"/>
    </row>
    <row r="19" spans="2:12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9">
        <v>2</v>
      </c>
      <c r="J19" s="8">
        <v>2</v>
      </c>
      <c r="K19" s="9">
        <f t="shared" si="0"/>
        <v>0</v>
      </c>
      <c r="L19" s="9"/>
    </row>
    <row r="20" spans="2:12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9">
        <v>3</v>
      </c>
      <c r="J20" s="8">
        <v>3</v>
      </c>
      <c r="K20" s="9">
        <f t="shared" si="0"/>
        <v>0</v>
      </c>
      <c r="L20" s="9">
        <v>1</v>
      </c>
    </row>
    <row r="21" spans="2:12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9">
        <v>3</v>
      </c>
      <c r="J21" s="8">
        <v>3</v>
      </c>
      <c r="K21" s="9">
        <f t="shared" si="0"/>
        <v>0</v>
      </c>
      <c r="L21" s="9"/>
    </row>
    <row r="22" spans="2:12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9">
        <v>0</v>
      </c>
      <c r="J22" s="8">
        <v>0</v>
      </c>
      <c r="K22" s="9">
        <f t="shared" si="0"/>
        <v>0</v>
      </c>
      <c r="L22" s="9"/>
    </row>
    <row r="23" spans="2:12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9">
        <v>0</v>
      </c>
      <c r="J23" s="8">
        <v>0</v>
      </c>
      <c r="K23" s="9">
        <f t="shared" si="0"/>
        <v>0</v>
      </c>
      <c r="L23" s="9"/>
    </row>
    <row r="24" spans="2:12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9">
        <v>3</v>
      </c>
      <c r="J24" s="8">
        <v>2</v>
      </c>
      <c r="K24" s="9">
        <f t="shared" si="0"/>
        <v>-1</v>
      </c>
      <c r="L24" s="9"/>
    </row>
    <row r="25" spans="2:12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0</v>
      </c>
      <c r="K25" s="10">
        <f t="shared" si="0"/>
        <v>-3</v>
      </c>
      <c r="L25" s="10"/>
    </row>
    <row r="26" spans="2:12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9">
        <v>0</v>
      </c>
      <c r="J26" s="9">
        <v>0</v>
      </c>
      <c r="K26" s="9">
        <f t="shared" si="0"/>
        <v>0</v>
      </c>
      <c r="L26" s="9">
        <v>1</v>
      </c>
    </row>
    <row r="27" spans="2:12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38</v>
      </c>
      <c r="J27" s="167">
        <f>SUM(J6:J26)</f>
        <v>34</v>
      </c>
      <c r="K27" s="167">
        <f t="shared" si="0"/>
        <v>-4</v>
      </c>
      <c r="L27" s="168"/>
    </row>
    <row r="28" spans="2:12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0.17117117117117117</v>
      </c>
      <c r="J28" s="169">
        <f>J27/(3*74)</f>
        <v>0.15315315315315314</v>
      </c>
      <c r="K28" s="167">
        <f t="shared" si="0"/>
        <v>-1.8018018018018028E-2</v>
      </c>
      <c r="L28" s="168"/>
    </row>
    <row r="29" spans="2:12">
      <c r="B29" s="58"/>
      <c r="C29" s="58"/>
      <c r="D29" s="58"/>
      <c r="E29" s="58"/>
      <c r="F29" s="58"/>
      <c r="G29" s="58"/>
      <c r="H29" s="58"/>
      <c r="I29" s="58"/>
      <c r="J29" s="58"/>
    </row>
    <row r="30" spans="2:12">
      <c r="B30" s="58"/>
      <c r="C30" s="58"/>
      <c r="D30" s="68"/>
      <c r="E30" s="68"/>
      <c r="F30" s="68"/>
      <c r="G30" s="58"/>
      <c r="H30" s="58"/>
      <c r="I30" s="58"/>
      <c r="J30" s="58"/>
    </row>
    <row r="31" spans="2:12">
      <c r="B31" s="58"/>
      <c r="C31" s="68"/>
      <c r="D31" s="58"/>
      <c r="E31" s="58"/>
      <c r="F31" s="58"/>
      <c r="G31" s="58"/>
      <c r="H31" s="58"/>
      <c r="I31" s="58"/>
      <c r="J31" s="58"/>
    </row>
    <row r="32" spans="2:12">
      <c r="B32" s="58"/>
      <c r="C32" s="58"/>
      <c r="D32" s="58"/>
      <c r="E32" s="58"/>
      <c r="F32" s="58"/>
      <c r="G32" s="58"/>
      <c r="H32" s="58"/>
      <c r="I32" s="58"/>
      <c r="J32" s="58"/>
    </row>
    <row r="33" spans="2:10">
      <c r="B33" s="58"/>
      <c r="C33" s="58"/>
      <c r="D33" s="58"/>
      <c r="E33" s="58"/>
      <c r="F33" s="58"/>
      <c r="G33" s="58"/>
      <c r="H33" s="58"/>
      <c r="I33" s="58"/>
      <c r="J33" s="58"/>
    </row>
    <row r="34" spans="2:10">
      <c r="B34" s="58"/>
      <c r="C34" s="58"/>
      <c r="D34" s="58"/>
      <c r="E34" s="58"/>
      <c r="F34" s="58"/>
      <c r="G34" s="58"/>
      <c r="H34" s="58"/>
      <c r="I34" s="58"/>
      <c r="J34" s="58"/>
    </row>
    <row r="35" spans="2:10">
      <c r="B35" s="58"/>
      <c r="C35" s="58"/>
      <c r="D35" s="58"/>
      <c r="E35" s="58"/>
      <c r="F35" s="58"/>
      <c r="G35" s="58"/>
      <c r="H35" s="58"/>
      <c r="I35" s="58"/>
      <c r="J35" s="58"/>
    </row>
    <row r="36" spans="2:10">
      <c r="B36" s="58"/>
      <c r="C36" s="58"/>
      <c r="D36" s="114"/>
      <c r="E36" s="58"/>
      <c r="F36" s="58"/>
      <c r="G36" s="58"/>
      <c r="H36" s="58"/>
      <c r="I36" s="58"/>
      <c r="J36" s="58"/>
    </row>
    <row r="37" spans="2:10">
      <c r="B37" s="58"/>
      <c r="C37" s="68"/>
      <c r="D37" s="58"/>
      <c r="E37" s="58"/>
      <c r="F37" s="58"/>
      <c r="G37" s="58"/>
      <c r="H37" s="58"/>
      <c r="I37" s="58"/>
      <c r="J37" s="58"/>
    </row>
    <row r="38" spans="2:10">
      <c r="B38" s="58"/>
      <c r="C38" s="58"/>
      <c r="D38" s="58"/>
      <c r="E38" s="58"/>
      <c r="F38" s="58"/>
      <c r="G38" s="58"/>
      <c r="H38" s="58"/>
      <c r="I38" s="58"/>
      <c r="J38" s="58"/>
    </row>
    <row r="39" spans="2:10">
      <c r="B39" s="58"/>
      <c r="C39" s="58"/>
      <c r="D39" s="58"/>
      <c r="E39" s="58"/>
      <c r="F39" s="58"/>
      <c r="G39" s="58"/>
      <c r="H39" s="58"/>
      <c r="I39" s="58"/>
      <c r="J39" s="58"/>
    </row>
    <row r="40" spans="2:10">
      <c r="B40" s="58"/>
      <c r="C40" s="58"/>
      <c r="D40" s="58"/>
      <c r="E40" s="58"/>
      <c r="F40" s="58"/>
      <c r="G40" s="58"/>
      <c r="H40" s="58"/>
      <c r="I40" s="58"/>
      <c r="J40" s="58"/>
    </row>
    <row r="41" spans="2:10">
      <c r="B41" s="58"/>
      <c r="C41" s="58"/>
      <c r="D41" s="58"/>
      <c r="E41" s="58"/>
      <c r="F41" s="58"/>
      <c r="G41" s="58"/>
      <c r="H41" s="58"/>
      <c r="I41" s="58"/>
      <c r="J41" s="58"/>
    </row>
    <row r="42" spans="2:10">
      <c r="B42" s="58"/>
      <c r="C42" s="68"/>
      <c r="D42" s="58"/>
      <c r="E42" s="58"/>
      <c r="F42" s="58"/>
      <c r="G42" s="58"/>
      <c r="H42" s="58"/>
      <c r="I42" s="58"/>
      <c r="J42" s="58"/>
    </row>
    <row r="43" spans="2:10">
      <c r="B43" s="58"/>
      <c r="C43" s="68"/>
      <c r="D43" s="58"/>
      <c r="E43" s="58"/>
      <c r="F43" s="58"/>
      <c r="G43" s="58"/>
      <c r="H43" s="58"/>
      <c r="I43" s="58"/>
      <c r="J43" s="58"/>
    </row>
    <row r="44" spans="2:10">
      <c r="B44" s="58"/>
      <c r="C44" s="68"/>
      <c r="D44" s="68"/>
      <c r="E44" s="68"/>
      <c r="F44" s="68"/>
      <c r="G44" s="58"/>
      <c r="H44" s="58"/>
      <c r="I44" s="58"/>
      <c r="J44" s="58"/>
    </row>
    <row r="45" spans="2:10">
      <c r="B45" s="58"/>
      <c r="C45" s="58"/>
      <c r="D45" s="58"/>
      <c r="E45" s="58"/>
      <c r="F45" s="58"/>
      <c r="G45" s="58"/>
      <c r="H45" s="58"/>
      <c r="I45" s="58"/>
      <c r="J45" s="58"/>
    </row>
    <row r="46" spans="2:10">
      <c r="B46" s="58"/>
      <c r="C46" s="68"/>
      <c r="D46" s="58"/>
      <c r="E46" s="58"/>
      <c r="F46" s="58"/>
      <c r="G46" s="58"/>
      <c r="H46" s="58"/>
      <c r="I46" s="58"/>
      <c r="J46" s="58"/>
    </row>
    <row r="47" spans="2:10">
      <c r="B47" s="58"/>
      <c r="C47" s="68"/>
      <c r="D47" s="68"/>
      <c r="E47" s="68"/>
      <c r="F47" s="68"/>
      <c r="G47" s="58"/>
      <c r="H47" s="58"/>
      <c r="I47" s="58"/>
      <c r="J47" s="58"/>
    </row>
    <row r="48" spans="2:10">
      <c r="B48" s="58"/>
      <c r="C48" s="58"/>
      <c r="D48" s="68"/>
      <c r="E48" s="68"/>
      <c r="F48" s="68"/>
      <c r="G48" s="58"/>
      <c r="H48" s="58"/>
      <c r="I48" s="58"/>
      <c r="J48" s="58"/>
    </row>
    <row r="49" spans="2:10">
      <c r="B49" s="58"/>
      <c r="C49" s="58"/>
      <c r="D49" s="68"/>
      <c r="E49" s="68"/>
      <c r="F49" s="68"/>
      <c r="G49" s="58"/>
      <c r="H49" s="58"/>
      <c r="I49" s="58"/>
      <c r="J49" s="58"/>
    </row>
    <row r="50" spans="2:10">
      <c r="B50" s="58"/>
      <c r="C50" s="68"/>
      <c r="D50" s="58"/>
      <c r="E50" s="58"/>
      <c r="F50" s="58"/>
      <c r="G50" s="58"/>
      <c r="H50" s="58"/>
      <c r="I50" s="58"/>
      <c r="J50" s="58"/>
    </row>
    <row r="51" spans="2:10">
      <c r="B51" s="58"/>
      <c r="C51" s="68"/>
      <c r="D51" s="58"/>
      <c r="E51" s="58"/>
      <c r="F51" s="58"/>
      <c r="G51" s="58"/>
      <c r="H51" s="58"/>
      <c r="I51" s="58"/>
      <c r="J51" s="58"/>
    </row>
    <row r="52" spans="2:10">
      <c r="B52" s="58"/>
      <c r="C52" s="58"/>
      <c r="D52" s="68"/>
      <c r="E52" s="68"/>
      <c r="F52" s="68"/>
      <c r="G52" s="58"/>
      <c r="H52" s="58"/>
      <c r="I52" s="58"/>
      <c r="J52" s="58"/>
    </row>
    <row r="53" spans="2:10">
      <c r="B53" s="58"/>
      <c r="C53" s="58"/>
      <c r="D53" s="68"/>
      <c r="E53" s="68"/>
      <c r="F53" s="68"/>
      <c r="G53" s="58"/>
      <c r="H53" s="58"/>
      <c r="I53" s="58"/>
      <c r="J53" s="58"/>
    </row>
    <row r="54" spans="2:10">
      <c r="B54" s="58"/>
      <c r="C54" s="58"/>
      <c r="D54" s="58"/>
      <c r="E54" s="58"/>
      <c r="F54" s="58"/>
      <c r="G54" s="58"/>
      <c r="H54" s="58"/>
      <c r="I54" s="58"/>
      <c r="J54" s="58"/>
    </row>
    <row r="55" spans="2:10">
      <c r="B55" s="58"/>
      <c r="C55" s="68"/>
      <c r="D55" s="68"/>
      <c r="E55" s="68"/>
      <c r="F55" s="68"/>
      <c r="G55" s="58"/>
      <c r="H55" s="58"/>
      <c r="I55" s="58"/>
      <c r="J55" s="58"/>
    </row>
    <row r="56" spans="2:10">
      <c r="B56" s="58"/>
      <c r="C56" s="68"/>
      <c r="D56" s="58"/>
      <c r="E56" s="58"/>
      <c r="F56" s="58"/>
      <c r="G56" s="58"/>
      <c r="H56" s="58"/>
      <c r="I56" s="58"/>
      <c r="J56" s="58"/>
    </row>
    <row r="57" spans="2:10">
      <c r="B57" s="58"/>
      <c r="C57" s="68"/>
      <c r="D57" s="58"/>
      <c r="E57" s="58"/>
      <c r="F57" s="58"/>
      <c r="G57" s="58"/>
      <c r="H57" s="58"/>
      <c r="I57" s="58"/>
      <c r="J57" s="58"/>
    </row>
    <row r="58" spans="2:10">
      <c r="B58" s="58"/>
      <c r="C58" s="68"/>
      <c r="D58" s="58"/>
      <c r="E58" s="58"/>
      <c r="F58" s="58"/>
      <c r="G58" s="58"/>
      <c r="H58" s="58"/>
      <c r="I58" s="58"/>
      <c r="J58" s="58"/>
    </row>
    <row r="59" spans="2:10">
      <c r="B59" s="58"/>
      <c r="C59" s="68"/>
      <c r="D59" s="58"/>
      <c r="E59" s="58"/>
      <c r="F59" s="58"/>
      <c r="G59" s="58"/>
      <c r="H59" s="58"/>
      <c r="I59" s="58"/>
      <c r="J59" s="58"/>
    </row>
    <row r="60" spans="2:10">
      <c r="B60" s="58"/>
      <c r="C60" s="68"/>
      <c r="D60" s="58"/>
      <c r="E60" s="58"/>
      <c r="F60" s="58"/>
      <c r="G60" s="58"/>
      <c r="H60" s="58"/>
      <c r="I60" s="58"/>
      <c r="J60" s="58"/>
    </row>
    <row r="61" spans="2:10">
      <c r="B61" s="58"/>
      <c r="C61" s="68"/>
      <c r="D61" s="58"/>
      <c r="E61" s="58"/>
      <c r="F61" s="58"/>
      <c r="G61" s="58"/>
      <c r="H61" s="58"/>
      <c r="I61" s="58"/>
      <c r="J61" s="58"/>
    </row>
    <row r="62" spans="2:10">
      <c r="B62" s="58"/>
      <c r="C62" s="68"/>
      <c r="D62" s="58"/>
      <c r="E62" s="58"/>
      <c r="F62" s="58"/>
      <c r="G62" s="58"/>
      <c r="H62" s="58"/>
      <c r="I62" s="58"/>
      <c r="J62" s="58"/>
    </row>
    <row r="63" spans="2:10">
      <c r="B63" s="58"/>
      <c r="C63" s="58"/>
      <c r="D63" s="58"/>
      <c r="E63" s="58"/>
      <c r="F63" s="58"/>
      <c r="G63" s="58"/>
      <c r="H63" s="58"/>
      <c r="I63" s="58"/>
      <c r="J63" s="58"/>
    </row>
    <row r="64" spans="2:10">
      <c r="B64" s="58"/>
      <c r="C64" s="58"/>
      <c r="D64" s="58"/>
      <c r="E64" s="58"/>
      <c r="F64" s="58"/>
      <c r="G64" s="58"/>
      <c r="H64" s="58"/>
      <c r="I64" s="58"/>
      <c r="J64" s="58"/>
    </row>
    <row r="65" spans="2:10">
      <c r="B65" s="58"/>
      <c r="C65" s="68"/>
      <c r="D65" s="58"/>
      <c r="E65" s="58"/>
      <c r="F65" s="58"/>
      <c r="G65" s="58"/>
      <c r="H65" s="58"/>
      <c r="I65" s="58"/>
      <c r="J65" s="58"/>
    </row>
    <row r="66" spans="2:10">
      <c r="B66" s="58"/>
      <c r="C66" s="58"/>
      <c r="D66" s="58"/>
      <c r="E66" s="58"/>
      <c r="F66" s="58"/>
      <c r="G66" s="58"/>
      <c r="H66" s="58"/>
      <c r="I66" s="58"/>
      <c r="J66" s="58"/>
    </row>
    <row r="67" spans="2:10">
      <c r="B67" s="58"/>
      <c r="C67" s="68"/>
      <c r="D67" s="58"/>
      <c r="E67" s="58"/>
      <c r="F67" s="58"/>
      <c r="G67" s="58"/>
      <c r="H67" s="58"/>
      <c r="I67" s="58"/>
      <c r="J67" s="58"/>
    </row>
    <row r="68" spans="2:10">
      <c r="B68" s="58"/>
      <c r="C68" s="68"/>
      <c r="D68" s="58"/>
      <c r="E68" s="58"/>
      <c r="F68" s="58"/>
      <c r="G68" s="58"/>
      <c r="H68" s="58"/>
      <c r="I68" s="58"/>
      <c r="J68" s="58"/>
    </row>
    <row r="69" spans="2:10">
      <c r="B69" s="58"/>
      <c r="C69" s="68"/>
      <c r="D69" s="58"/>
      <c r="E69" s="58"/>
      <c r="F69" s="58"/>
      <c r="G69" s="58"/>
      <c r="H69" s="58"/>
      <c r="I69" s="58"/>
      <c r="J69" s="58"/>
    </row>
    <row r="70" spans="2:10">
      <c r="B70" s="58"/>
      <c r="C70" s="68"/>
      <c r="D70" s="58"/>
      <c r="E70" s="58"/>
      <c r="F70" s="58"/>
      <c r="G70" s="58"/>
      <c r="H70" s="58"/>
      <c r="I70" s="58"/>
      <c r="J70" s="58"/>
    </row>
    <row r="71" spans="2:10">
      <c r="B71" s="58"/>
      <c r="C71" s="68"/>
      <c r="D71" s="58"/>
      <c r="E71" s="58"/>
      <c r="F71" s="58"/>
      <c r="G71" s="58"/>
      <c r="H71" s="58"/>
      <c r="I71" s="58"/>
      <c r="J71" s="58"/>
    </row>
    <row r="72" spans="2:10">
      <c r="B72" s="58"/>
      <c r="C72" s="58"/>
      <c r="D72" s="68"/>
      <c r="E72" s="68"/>
      <c r="F72" s="68"/>
      <c r="G72" s="58"/>
      <c r="H72" s="58"/>
      <c r="I72" s="58"/>
      <c r="J72" s="58"/>
    </row>
    <row r="73" spans="2:10">
      <c r="B73" s="58"/>
      <c r="C73" s="68"/>
      <c r="D73" s="58"/>
      <c r="E73" s="58"/>
      <c r="F73" s="58"/>
      <c r="G73" s="58"/>
      <c r="H73" s="58"/>
      <c r="I73" s="58"/>
      <c r="J73" s="58"/>
    </row>
    <row r="74" spans="2:10">
      <c r="B74" s="58"/>
      <c r="C74" s="68"/>
      <c r="D74" s="58"/>
      <c r="E74" s="58"/>
      <c r="F74" s="58"/>
      <c r="G74" s="58"/>
      <c r="H74" s="58"/>
      <c r="I74" s="58"/>
      <c r="J74" s="58"/>
    </row>
    <row r="75" spans="2:10">
      <c r="B75" s="58"/>
      <c r="C75" s="68"/>
      <c r="D75" s="68"/>
      <c r="E75" s="68"/>
      <c r="F75" s="68"/>
      <c r="G75" s="58"/>
      <c r="H75" s="58"/>
      <c r="I75" s="58"/>
      <c r="J75" s="58"/>
    </row>
    <row r="76" spans="2:10">
      <c r="B76" s="58"/>
      <c r="C76" s="68"/>
      <c r="D76" s="58"/>
      <c r="E76" s="58"/>
      <c r="F76" s="58"/>
      <c r="G76" s="58"/>
      <c r="H76" s="58"/>
      <c r="I76" s="58"/>
      <c r="J76" s="58"/>
    </row>
    <row r="77" spans="2:10">
      <c r="B77" s="58"/>
      <c r="C77" s="68"/>
      <c r="D77" s="58"/>
      <c r="E77" s="58"/>
      <c r="F77" s="58"/>
      <c r="G77" s="58"/>
      <c r="H77" s="58"/>
      <c r="I77" s="58"/>
      <c r="J77" s="58"/>
    </row>
    <row r="78" spans="2:10">
      <c r="B78" s="58"/>
      <c r="C78" s="58"/>
      <c r="D78" s="58"/>
      <c r="E78" s="58"/>
      <c r="F78" s="58"/>
      <c r="G78" s="58"/>
      <c r="H78" s="58"/>
      <c r="I78" s="58"/>
      <c r="J78" s="58"/>
    </row>
    <row r="79" spans="2:10">
      <c r="B79" s="115"/>
      <c r="C79" s="115"/>
      <c r="D79" s="115"/>
      <c r="E79" s="115"/>
      <c r="F79" s="115"/>
      <c r="G79" s="115"/>
      <c r="H79" s="115"/>
      <c r="I79" s="115"/>
      <c r="J79" s="58"/>
    </row>
    <row r="80" spans="2:10"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29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{E09CE04E-B4E7-4794-A1F2-3BA5B49EDB82}</x14:id>
        </ext>
      </extLst>
    </cfRule>
  </conditionalFormatting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{7E73CBD2-F274-4005-8419-99F16A1428B4}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9CE04E-B4E7-4794-A1F2-3BA5B49EDB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I29:I78</xm:sqref>
        </x14:conditionalFormatting>
        <x14:conditionalFormatting xmlns:xm="http://schemas.microsoft.com/office/excel/2006/main">
          <x14:cfRule type="dataBar" id="{7E73CBD2-F274-4005-8419-99F16A1428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0"/>
  <sheetViews>
    <sheetView workbookViewId="0">
      <selection activeCell="F26" sqref="F26"/>
    </sheetView>
  </sheetViews>
  <sheetFormatPr defaultRowHeight="15"/>
  <cols>
    <col min="2" max="2" width="5.140625" customWidth="1"/>
    <col min="3" max="3" width="42.5703125" customWidth="1"/>
    <col min="4" max="4" width="7.28515625" customWidth="1"/>
    <col min="5" max="5" width="8.5703125" customWidth="1"/>
    <col min="6" max="6" width="4.5703125" customWidth="1"/>
    <col min="7" max="7" width="10.42578125" customWidth="1"/>
    <col min="8" max="8" width="16.7109375" customWidth="1"/>
    <col min="9" max="9" width="7.7109375" customWidth="1"/>
    <col min="10" max="10" width="6.7109375" customWidth="1"/>
  </cols>
  <sheetData>
    <row r="2" spans="2:12">
      <c r="B2" s="58"/>
      <c r="C2" s="58"/>
      <c r="D2" s="58"/>
      <c r="E2" s="58"/>
      <c r="F2" s="58"/>
      <c r="G2" s="198"/>
      <c r="H2" s="198"/>
      <c r="I2" s="58"/>
      <c r="J2" s="58"/>
    </row>
    <row r="3" spans="2:12">
      <c r="B3" s="120"/>
      <c r="C3" s="107"/>
      <c r="D3" s="69"/>
      <c r="E3" s="69"/>
      <c r="F3" s="69"/>
      <c r="G3" s="69"/>
      <c r="H3" s="69"/>
      <c r="I3" s="49" t="s">
        <v>3</v>
      </c>
      <c r="J3" s="50"/>
      <c r="K3" s="16"/>
      <c r="L3" s="19"/>
    </row>
    <row r="4" spans="2:12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  <c r="L4" s="18"/>
    </row>
    <row r="5" spans="2:12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7">
        <v>43586</v>
      </c>
      <c r="J5" s="26">
        <v>44409</v>
      </c>
      <c r="K5" s="6" t="s">
        <v>7</v>
      </c>
      <c r="L5" s="6" t="s">
        <v>8</v>
      </c>
    </row>
    <row r="6" spans="2:12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9">
        <v>3</v>
      </c>
      <c r="J6" s="8">
        <v>4</v>
      </c>
      <c r="K6" s="9">
        <f t="shared" ref="K6:K28" si="0">J6-I6</f>
        <v>1</v>
      </c>
      <c r="L6" s="9"/>
    </row>
    <row r="7" spans="2:12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9">
        <v>3</v>
      </c>
      <c r="J7" s="8">
        <v>3</v>
      </c>
      <c r="K7" s="9">
        <f t="shared" si="0"/>
        <v>0</v>
      </c>
      <c r="L7" s="9"/>
    </row>
    <row r="8" spans="2:12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9">
        <v>1</v>
      </c>
      <c r="J8" s="8">
        <v>1</v>
      </c>
      <c r="K8" s="9">
        <f t="shared" si="0"/>
        <v>0</v>
      </c>
      <c r="L8" s="9"/>
    </row>
    <row r="9" spans="2:12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9">
        <v>0</v>
      </c>
      <c r="J9" s="8">
        <v>0</v>
      </c>
      <c r="K9" s="9">
        <f t="shared" si="0"/>
        <v>0</v>
      </c>
      <c r="L9" s="9"/>
    </row>
    <row r="10" spans="2:12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9">
        <v>0</v>
      </c>
      <c r="J10" s="8">
        <v>0</v>
      </c>
      <c r="K10" s="9">
        <f t="shared" si="0"/>
        <v>0</v>
      </c>
      <c r="L10" s="9"/>
    </row>
    <row r="11" spans="2:12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9">
        <v>0</v>
      </c>
      <c r="J11" s="8">
        <v>0</v>
      </c>
      <c r="K11" s="9">
        <f t="shared" si="0"/>
        <v>0</v>
      </c>
      <c r="L11" s="9"/>
    </row>
    <row r="12" spans="2:12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9">
        <v>3</v>
      </c>
      <c r="J12" s="8">
        <v>3</v>
      </c>
      <c r="K12" s="9">
        <f t="shared" si="0"/>
        <v>0</v>
      </c>
      <c r="L12" s="9"/>
    </row>
    <row r="13" spans="2:12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9">
        <v>1</v>
      </c>
      <c r="J13" s="8">
        <v>1</v>
      </c>
      <c r="K13" s="9">
        <f t="shared" si="0"/>
        <v>0</v>
      </c>
      <c r="L13" s="9">
        <v>1</v>
      </c>
    </row>
    <row r="14" spans="2:12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9">
        <v>1</v>
      </c>
      <c r="J14" s="8">
        <v>1</v>
      </c>
      <c r="K14" s="9">
        <f t="shared" si="0"/>
        <v>0</v>
      </c>
      <c r="L14" s="9"/>
    </row>
    <row r="15" spans="2:12" ht="22.5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9">
        <v>2</v>
      </c>
      <c r="J15" s="8">
        <v>2</v>
      </c>
      <c r="K15" s="9">
        <f t="shared" si="0"/>
        <v>0</v>
      </c>
      <c r="L15" s="9">
        <v>1</v>
      </c>
    </row>
    <row r="16" spans="2:12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9">
        <v>2</v>
      </c>
      <c r="J16" s="8">
        <v>2</v>
      </c>
      <c r="K16" s="9">
        <f t="shared" si="0"/>
        <v>0</v>
      </c>
      <c r="L16" s="9"/>
    </row>
    <row r="17" spans="2:12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9">
        <v>0</v>
      </c>
      <c r="J17" s="8">
        <v>0</v>
      </c>
      <c r="K17" s="9">
        <f t="shared" si="0"/>
        <v>0</v>
      </c>
      <c r="L17" s="9"/>
    </row>
    <row r="18" spans="2:12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9">
        <v>1</v>
      </c>
      <c r="J18" s="8">
        <v>1</v>
      </c>
      <c r="K18" s="9">
        <f t="shared" si="0"/>
        <v>0</v>
      </c>
      <c r="L18" s="9"/>
    </row>
    <row r="19" spans="2:12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9">
        <v>3</v>
      </c>
      <c r="J19" s="8">
        <v>3</v>
      </c>
      <c r="K19" s="9">
        <f t="shared" si="0"/>
        <v>0</v>
      </c>
      <c r="L19" s="9"/>
    </row>
    <row r="20" spans="2:12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9">
        <v>3</v>
      </c>
      <c r="J20" s="8">
        <v>2</v>
      </c>
      <c r="K20" s="9">
        <f t="shared" si="0"/>
        <v>-1</v>
      </c>
      <c r="L20" s="9">
        <v>1</v>
      </c>
    </row>
    <row r="21" spans="2:12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9">
        <v>3</v>
      </c>
      <c r="J21" s="8">
        <v>3</v>
      </c>
      <c r="K21" s="9">
        <f t="shared" si="0"/>
        <v>0</v>
      </c>
      <c r="L21" s="9"/>
    </row>
    <row r="22" spans="2:12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9">
        <v>3</v>
      </c>
      <c r="J22" s="8">
        <v>3</v>
      </c>
      <c r="K22" s="9">
        <f t="shared" si="0"/>
        <v>0</v>
      </c>
      <c r="L22" s="9"/>
    </row>
    <row r="23" spans="2:12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9">
        <v>3</v>
      </c>
      <c r="J23" s="8">
        <v>3</v>
      </c>
      <c r="K23" s="9">
        <f t="shared" si="0"/>
        <v>0</v>
      </c>
      <c r="L23" s="9"/>
    </row>
    <row r="24" spans="2:12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9">
        <v>3</v>
      </c>
      <c r="J24" s="8">
        <v>3</v>
      </c>
      <c r="K24" s="9">
        <f t="shared" si="0"/>
        <v>0</v>
      </c>
      <c r="L24" s="9"/>
    </row>
    <row r="25" spans="2:12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0</v>
      </c>
      <c r="K25" s="10">
        <f t="shared" si="0"/>
        <v>-3</v>
      </c>
      <c r="L25" s="10"/>
    </row>
    <row r="26" spans="2:12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9">
        <v>0</v>
      </c>
      <c r="J26" s="9">
        <v>0</v>
      </c>
      <c r="K26" s="9">
        <f t="shared" si="0"/>
        <v>0</v>
      </c>
      <c r="L26" s="9">
        <v>1</v>
      </c>
    </row>
    <row r="27" spans="2:12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38</v>
      </c>
      <c r="J27" s="167">
        <f>SUM(J6:J26)</f>
        <v>35</v>
      </c>
      <c r="K27" s="167">
        <f t="shared" si="0"/>
        <v>-3</v>
      </c>
      <c r="L27" s="168"/>
    </row>
    <row r="28" spans="2:12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0.17117117117117117</v>
      </c>
      <c r="J28" s="169">
        <f>J27/(3*74)</f>
        <v>0.15765765765765766</v>
      </c>
      <c r="K28" s="167">
        <f t="shared" si="0"/>
        <v>-1.3513513513513514E-2</v>
      </c>
      <c r="L28" s="168"/>
    </row>
    <row r="29" spans="2:12">
      <c r="B29" s="58"/>
      <c r="C29" s="58"/>
      <c r="D29" s="58"/>
      <c r="E29" s="58"/>
      <c r="F29" s="58"/>
      <c r="G29" s="58"/>
      <c r="H29" s="58"/>
      <c r="I29" s="58"/>
      <c r="J29" s="58"/>
    </row>
    <row r="30" spans="2:12">
      <c r="B30" s="58"/>
      <c r="C30" s="58"/>
      <c r="D30" s="68"/>
      <c r="E30" s="68"/>
      <c r="F30" s="68"/>
      <c r="G30" s="58"/>
      <c r="H30" s="58"/>
      <c r="I30" s="58"/>
      <c r="J30" s="58"/>
    </row>
    <row r="31" spans="2:12">
      <c r="B31" s="58"/>
      <c r="C31" s="68"/>
      <c r="D31" s="58"/>
      <c r="E31" s="58"/>
      <c r="F31" s="58"/>
      <c r="G31" s="58"/>
      <c r="H31" s="58"/>
      <c r="I31" s="58"/>
      <c r="J31" s="58"/>
    </row>
    <row r="32" spans="2:12">
      <c r="B32" s="58"/>
      <c r="C32" s="58"/>
      <c r="D32" s="58"/>
      <c r="E32" s="58"/>
      <c r="F32" s="58"/>
      <c r="G32" s="58"/>
      <c r="H32" s="58"/>
      <c r="I32" s="58"/>
      <c r="J32" s="58"/>
    </row>
    <row r="33" spans="2:10">
      <c r="B33" s="58"/>
      <c r="C33" s="58"/>
      <c r="D33" s="58"/>
      <c r="E33" s="58"/>
      <c r="F33" s="58"/>
      <c r="G33" s="58"/>
      <c r="H33" s="58"/>
      <c r="I33" s="58"/>
      <c r="J33" s="58"/>
    </row>
    <row r="34" spans="2:10">
      <c r="B34" s="58"/>
      <c r="C34" s="58"/>
      <c r="D34" s="58"/>
      <c r="E34" s="58"/>
      <c r="F34" s="58"/>
      <c r="G34" s="58"/>
      <c r="H34" s="58"/>
      <c r="I34" s="58"/>
      <c r="J34" s="58"/>
    </row>
    <row r="35" spans="2:10">
      <c r="B35" s="58"/>
      <c r="C35" s="58"/>
      <c r="D35" s="58"/>
      <c r="E35" s="58"/>
      <c r="F35" s="58"/>
      <c r="G35" s="58"/>
      <c r="H35" s="58"/>
      <c r="I35" s="58"/>
      <c r="J35" s="58"/>
    </row>
    <row r="36" spans="2:10">
      <c r="B36" s="58"/>
      <c r="C36" s="58"/>
      <c r="D36" s="114"/>
      <c r="E36" s="58"/>
      <c r="F36" s="58"/>
      <c r="G36" s="58"/>
      <c r="H36" s="58"/>
      <c r="I36" s="58"/>
      <c r="J36" s="58"/>
    </row>
    <row r="37" spans="2:10">
      <c r="B37" s="58"/>
      <c r="C37" s="68"/>
      <c r="D37" s="58"/>
      <c r="E37" s="58"/>
      <c r="F37" s="58"/>
      <c r="G37" s="58"/>
      <c r="H37" s="58"/>
      <c r="I37" s="58"/>
      <c r="J37" s="58"/>
    </row>
    <row r="38" spans="2:10">
      <c r="B38" s="58"/>
      <c r="C38" s="58"/>
      <c r="D38" s="58"/>
      <c r="E38" s="58"/>
      <c r="F38" s="58"/>
      <c r="G38" s="58"/>
      <c r="H38" s="58"/>
      <c r="I38" s="58"/>
      <c r="J38" s="58"/>
    </row>
    <row r="39" spans="2:10">
      <c r="B39" s="58"/>
      <c r="C39" s="58"/>
      <c r="D39" s="58"/>
      <c r="E39" s="58"/>
      <c r="F39" s="58"/>
      <c r="G39" s="58"/>
      <c r="H39" s="58"/>
      <c r="I39" s="58"/>
      <c r="J39" s="58"/>
    </row>
    <row r="40" spans="2:10">
      <c r="B40" s="58"/>
      <c r="C40" s="58"/>
      <c r="D40" s="58"/>
      <c r="E40" s="58"/>
      <c r="F40" s="58"/>
      <c r="G40" s="58"/>
      <c r="H40" s="58"/>
      <c r="I40" s="58"/>
      <c r="J40" s="58"/>
    </row>
    <row r="41" spans="2:10">
      <c r="B41" s="58"/>
      <c r="C41" s="58"/>
      <c r="D41" s="58"/>
      <c r="E41" s="58"/>
      <c r="F41" s="58"/>
      <c r="G41" s="58"/>
      <c r="H41" s="58"/>
      <c r="I41" s="58"/>
      <c r="J41" s="58"/>
    </row>
    <row r="42" spans="2:10">
      <c r="B42" s="58"/>
      <c r="C42" s="68"/>
      <c r="D42" s="58"/>
      <c r="E42" s="58"/>
      <c r="F42" s="58"/>
      <c r="G42" s="58"/>
      <c r="H42" s="58"/>
      <c r="I42" s="58"/>
      <c r="J42" s="58"/>
    </row>
    <row r="43" spans="2:10">
      <c r="B43" s="58"/>
      <c r="C43" s="68"/>
      <c r="D43" s="58"/>
      <c r="E43" s="58"/>
      <c r="F43" s="58"/>
      <c r="G43" s="58"/>
      <c r="H43" s="58"/>
      <c r="I43" s="58"/>
      <c r="J43" s="58"/>
    </row>
    <row r="44" spans="2:10">
      <c r="B44" s="58"/>
      <c r="C44" s="68"/>
      <c r="D44" s="68"/>
      <c r="E44" s="68"/>
      <c r="F44" s="68"/>
      <c r="G44" s="58"/>
      <c r="H44" s="58"/>
      <c r="I44" s="58"/>
      <c r="J44" s="58"/>
    </row>
    <row r="45" spans="2:10">
      <c r="B45" s="58"/>
      <c r="C45" s="58"/>
      <c r="D45" s="58"/>
      <c r="E45" s="58"/>
      <c r="F45" s="58"/>
      <c r="G45" s="58"/>
      <c r="H45" s="58"/>
      <c r="I45" s="58"/>
      <c r="J45" s="58"/>
    </row>
    <row r="46" spans="2:10">
      <c r="B46" s="58"/>
      <c r="C46" s="68"/>
      <c r="D46" s="58"/>
      <c r="E46" s="58"/>
      <c r="F46" s="58"/>
      <c r="G46" s="58"/>
      <c r="H46" s="58"/>
      <c r="I46" s="58"/>
      <c r="J46" s="58"/>
    </row>
    <row r="47" spans="2:10">
      <c r="B47" s="58"/>
      <c r="C47" s="68"/>
      <c r="D47" s="68"/>
      <c r="E47" s="68"/>
      <c r="F47" s="68"/>
      <c r="G47" s="58"/>
      <c r="H47" s="58"/>
      <c r="I47" s="58"/>
      <c r="J47" s="58"/>
    </row>
    <row r="48" spans="2:10">
      <c r="B48" s="58"/>
      <c r="C48" s="58"/>
      <c r="D48" s="68"/>
      <c r="E48" s="68"/>
      <c r="F48" s="68"/>
      <c r="G48" s="58"/>
      <c r="H48" s="58"/>
      <c r="I48" s="58"/>
      <c r="J48" s="58"/>
    </row>
    <row r="49" spans="2:10">
      <c r="B49" s="58"/>
      <c r="C49" s="58"/>
      <c r="D49" s="68"/>
      <c r="E49" s="68"/>
      <c r="F49" s="68"/>
      <c r="G49" s="58"/>
      <c r="H49" s="58"/>
      <c r="I49" s="58"/>
      <c r="J49" s="58"/>
    </row>
    <row r="50" spans="2:10">
      <c r="B50" s="58"/>
      <c r="C50" s="68"/>
      <c r="D50" s="58"/>
      <c r="E50" s="58"/>
      <c r="F50" s="58"/>
      <c r="G50" s="58"/>
      <c r="H50" s="58"/>
      <c r="I50" s="58"/>
      <c r="J50" s="58"/>
    </row>
    <row r="51" spans="2:10">
      <c r="B51" s="58"/>
      <c r="C51" s="68"/>
      <c r="D51" s="58"/>
      <c r="E51" s="58"/>
      <c r="F51" s="58"/>
      <c r="G51" s="58"/>
      <c r="H51" s="58"/>
      <c r="I51" s="58"/>
      <c r="J51" s="58"/>
    </row>
    <row r="52" spans="2:10">
      <c r="B52" s="58"/>
      <c r="C52" s="58"/>
      <c r="D52" s="68"/>
      <c r="E52" s="68"/>
      <c r="F52" s="68"/>
      <c r="G52" s="58"/>
      <c r="H52" s="58"/>
      <c r="I52" s="58"/>
      <c r="J52" s="58"/>
    </row>
    <row r="53" spans="2:10">
      <c r="B53" s="58"/>
      <c r="C53" s="58"/>
      <c r="D53" s="68"/>
      <c r="E53" s="68"/>
      <c r="F53" s="68"/>
      <c r="G53" s="58"/>
      <c r="H53" s="58"/>
      <c r="I53" s="58"/>
      <c r="J53" s="58"/>
    </row>
    <row r="54" spans="2:10">
      <c r="B54" s="58"/>
      <c r="C54" s="58"/>
      <c r="D54" s="58"/>
      <c r="E54" s="58"/>
      <c r="F54" s="58"/>
      <c r="G54" s="58"/>
      <c r="H54" s="58"/>
      <c r="I54" s="58"/>
      <c r="J54" s="58"/>
    </row>
    <row r="55" spans="2:10">
      <c r="B55" s="58"/>
      <c r="C55" s="68"/>
      <c r="D55" s="68"/>
      <c r="E55" s="68"/>
      <c r="F55" s="68"/>
      <c r="G55" s="58"/>
      <c r="H55" s="58"/>
      <c r="I55" s="58"/>
      <c r="J55" s="58"/>
    </row>
    <row r="56" spans="2:10">
      <c r="B56" s="58"/>
      <c r="C56" s="68"/>
      <c r="D56" s="58"/>
      <c r="E56" s="58"/>
      <c r="F56" s="58"/>
      <c r="G56" s="58"/>
      <c r="H56" s="58"/>
      <c r="I56" s="58"/>
      <c r="J56" s="58"/>
    </row>
    <row r="57" spans="2:10">
      <c r="B57" s="58"/>
      <c r="C57" s="68"/>
      <c r="D57" s="58"/>
      <c r="E57" s="58"/>
      <c r="F57" s="58"/>
      <c r="G57" s="58"/>
      <c r="H57" s="58"/>
      <c r="I57" s="58"/>
      <c r="J57" s="58"/>
    </row>
    <row r="58" spans="2:10">
      <c r="B58" s="58"/>
      <c r="C58" s="68"/>
      <c r="D58" s="58"/>
      <c r="E58" s="58"/>
      <c r="F58" s="58"/>
      <c r="G58" s="58"/>
      <c r="H58" s="58"/>
      <c r="I58" s="58"/>
      <c r="J58" s="58"/>
    </row>
    <row r="59" spans="2:10">
      <c r="B59" s="58"/>
      <c r="C59" s="68"/>
      <c r="D59" s="58"/>
      <c r="E59" s="58"/>
      <c r="F59" s="58"/>
      <c r="G59" s="58"/>
      <c r="H59" s="58"/>
      <c r="I59" s="58"/>
      <c r="J59" s="58"/>
    </row>
    <row r="60" spans="2:10">
      <c r="B60" s="58"/>
      <c r="C60" s="68"/>
      <c r="D60" s="58"/>
      <c r="E60" s="58"/>
      <c r="F60" s="58"/>
      <c r="G60" s="58"/>
      <c r="H60" s="58"/>
      <c r="I60" s="58"/>
      <c r="J60" s="58"/>
    </row>
    <row r="61" spans="2:10">
      <c r="B61" s="58"/>
      <c r="C61" s="68"/>
      <c r="D61" s="58"/>
      <c r="E61" s="58"/>
      <c r="F61" s="58"/>
      <c r="G61" s="58"/>
      <c r="H61" s="58"/>
      <c r="I61" s="58"/>
      <c r="J61" s="58"/>
    </row>
    <row r="62" spans="2:10">
      <c r="B62" s="58"/>
      <c r="C62" s="68"/>
      <c r="D62" s="58"/>
      <c r="E62" s="58"/>
      <c r="F62" s="58"/>
      <c r="G62" s="58"/>
      <c r="H62" s="58"/>
      <c r="I62" s="58"/>
      <c r="J62" s="58"/>
    </row>
    <row r="63" spans="2:10">
      <c r="B63" s="58"/>
      <c r="C63" s="58"/>
      <c r="D63" s="58"/>
      <c r="E63" s="58"/>
      <c r="F63" s="58"/>
      <c r="G63" s="58"/>
      <c r="H63" s="58"/>
      <c r="I63" s="58"/>
      <c r="J63" s="58"/>
    </row>
    <row r="64" spans="2:10">
      <c r="B64" s="58"/>
      <c r="C64" s="58"/>
      <c r="D64" s="58"/>
      <c r="E64" s="58"/>
      <c r="F64" s="58"/>
      <c r="G64" s="58"/>
      <c r="H64" s="58"/>
      <c r="I64" s="58"/>
      <c r="J64" s="58"/>
    </row>
    <row r="65" spans="2:10">
      <c r="B65" s="58"/>
      <c r="C65" s="68"/>
      <c r="D65" s="58"/>
      <c r="E65" s="58"/>
      <c r="F65" s="58"/>
      <c r="G65" s="58"/>
      <c r="H65" s="58"/>
      <c r="I65" s="58"/>
      <c r="J65" s="58"/>
    </row>
    <row r="66" spans="2:10">
      <c r="B66" s="58"/>
      <c r="C66" s="58"/>
      <c r="D66" s="58"/>
      <c r="E66" s="58"/>
      <c r="F66" s="58"/>
      <c r="G66" s="58"/>
      <c r="H66" s="58"/>
      <c r="I66" s="58"/>
      <c r="J66" s="58"/>
    </row>
    <row r="67" spans="2:10">
      <c r="B67" s="58"/>
      <c r="C67" s="68"/>
      <c r="D67" s="58"/>
      <c r="E67" s="58"/>
      <c r="F67" s="58"/>
      <c r="G67" s="58"/>
      <c r="H67" s="58"/>
      <c r="I67" s="58"/>
      <c r="J67" s="58"/>
    </row>
    <row r="68" spans="2:10">
      <c r="B68" s="58"/>
      <c r="C68" s="68"/>
      <c r="D68" s="58"/>
      <c r="E68" s="58"/>
      <c r="F68" s="58"/>
      <c r="G68" s="58"/>
      <c r="H68" s="58"/>
      <c r="I68" s="58"/>
      <c r="J68" s="58"/>
    </row>
    <row r="69" spans="2:10">
      <c r="B69" s="58"/>
      <c r="C69" s="68"/>
      <c r="D69" s="58"/>
      <c r="E69" s="58"/>
      <c r="F69" s="58"/>
      <c r="G69" s="58"/>
      <c r="H69" s="58"/>
      <c r="I69" s="58"/>
      <c r="J69" s="58"/>
    </row>
    <row r="70" spans="2:10">
      <c r="B70" s="58"/>
      <c r="C70" s="68"/>
      <c r="D70" s="58"/>
      <c r="E70" s="58"/>
      <c r="F70" s="58"/>
      <c r="G70" s="58"/>
      <c r="H70" s="58"/>
      <c r="I70" s="58"/>
      <c r="J70" s="58"/>
    </row>
    <row r="71" spans="2:10">
      <c r="B71" s="58"/>
      <c r="C71" s="68"/>
      <c r="D71" s="58"/>
      <c r="E71" s="58"/>
      <c r="F71" s="58"/>
      <c r="G71" s="58"/>
      <c r="H71" s="58"/>
      <c r="I71" s="58"/>
      <c r="J71" s="58"/>
    </row>
    <row r="72" spans="2:10">
      <c r="B72" s="58"/>
      <c r="C72" s="58"/>
      <c r="D72" s="68"/>
      <c r="E72" s="68"/>
      <c r="F72" s="68"/>
      <c r="G72" s="58"/>
      <c r="H72" s="58"/>
      <c r="I72" s="58"/>
      <c r="J72" s="58"/>
    </row>
    <row r="73" spans="2:10">
      <c r="B73" s="58"/>
      <c r="C73" s="68"/>
      <c r="D73" s="58"/>
      <c r="E73" s="58"/>
      <c r="F73" s="58"/>
      <c r="G73" s="58"/>
      <c r="H73" s="58"/>
      <c r="I73" s="58"/>
      <c r="J73" s="58"/>
    </row>
    <row r="74" spans="2:10">
      <c r="B74" s="58"/>
      <c r="C74" s="68"/>
      <c r="D74" s="58"/>
      <c r="E74" s="58"/>
      <c r="F74" s="58"/>
      <c r="G74" s="58"/>
      <c r="H74" s="58"/>
      <c r="I74" s="58"/>
      <c r="J74" s="58"/>
    </row>
    <row r="75" spans="2:10">
      <c r="B75" s="58"/>
      <c r="C75" s="68"/>
      <c r="D75" s="68"/>
      <c r="E75" s="68"/>
      <c r="F75" s="68"/>
      <c r="G75" s="58"/>
      <c r="H75" s="58"/>
      <c r="I75" s="58"/>
      <c r="J75" s="58"/>
    </row>
    <row r="76" spans="2:10">
      <c r="B76" s="58"/>
      <c r="C76" s="68"/>
      <c r="D76" s="58"/>
      <c r="E76" s="58"/>
      <c r="F76" s="58"/>
      <c r="G76" s="58"/>
      <c r="H76" s="58"/>
      <c r="I76" s="58"/>
      <c r="J76" s="58"/>
    </row>
    <row r="77" spans="2:10">
      <c r="B77" s="58"/>
      <c r="C77" s="68"/>
      <c r="D77" s="58"/>
      <c r="E77" s="58"/>
      <c r="F77" s="58"/>
      <c r="G77" s="58"/>
      <c r="H77" s="58"/>
      <c r="I77" s="58"/>
      <c r="J77" s="58"/>
    </row>
    <row r="78" spans="2:10">
      <c r="B78" s="58"/>
      <c r="C78" s="58"/>
      <c r="D78" s="58"/>
      <c r="E78" s="58"/>
      <c r="F78" s="58"/>
      <c r="G78" s="58"/>
      <c r="H78" s="58"/>
      <c r="I78" s="58"/>
      <c r="J78" s="58"/>
    </row>
    <row r="79" spans="2:10">
      <c r="B79" s="115"/>
      <c r="C79" s="115"/>
      <c r="D79" s="115"/>
      <c r="E79" s="115"/>
      <c r="F79" s="115"/>
      <c r="G79" s="115"/>
      <c r="H79" s="115"/>
      <c r="I79" s="115"/>
      <c r="J79" s="58"/>
    </row>
    <row r="80" spans="2:10"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29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{1A589DA4-3106-4978-A2B4-AA6E53A24E28}</x14:id>
        </ext>
      </extLst>
    </cfRule>
  </conditionalFormatting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{4F3D4E31-8F30-40F1-9D1B-106770034449}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A589DA4-3106-4978-A2B4-AA6E53A24E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I29:I78</xm:sqref>
        </x14:conditionalFormatting>
        <x14:conditionalFormatting xmlns:xm="http://schemas.microsoft.com/office/excel/2006/main">
          <x14:cfRule type="dataBar" id="{4F3D4E31-8F30-40F1-9D1B-1067700344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0"/>
  <sheetViews>
    <sheetView workbookViewId="0">
      <selection activeCell="C28" sqref="C27:C28"/>
    </sheetView>
  </sheetViews>
  <sheetFormatPr defaultRowHeight="15"/>
  <cols>
    <col min="2" max="2" width="7.140625" customWidth="1"/>
    <col min="3" max="3" width="43.42578125" customWidth="1"/>
    <col min="4" max="4" width="7.5703125" customWidth="1"/>
    <col min="5" max="5" width="8.7109375" customWidth="1"/>
    <col min="6" max="6" width="4.7109375" customWidth="1"/>
    <col min="7" max="7" width="10.42578125" customWidth="1"/>
    <col min="8" max="8" width="17.28515625" customWidth="1"/>
    <col min="9" max="9" width="7.42578125" customWidth="1"/>
    <col min="10" max="10" width="7.28515625" customWidth="1"/>
  </cols>
  <sheetData>
    <row r="2" spans="2:12">
      <c r="B2" s="58"/>
      <c r="C2" s="58"/>
      <c r="D2" s="58"/>
      <c r="E2" s="58"/>
      <c r="F2" s="58"/>
      <c r="G2" s="198"/>
      <c r="H2" s="198"/>
      <c r="I2" s="58"/>
      <c r="J2" s="58"/>
    </row>
    <row r="3" spans="2:12">
      <c r="B3" s="120"/>
      <c r="C3" s="107"/>
      <c r="D3" s="69"/>
      <c r="E3" s="69"/>
      <c r="F3" s="69"/>
      <c r="G3" s="69"/>
      <c r="H3" s="69"/>
      <c r="I3" s="49" t="s">
        <v>3</v>
      </c>
      <c r="J3" s="50"/>
      <c r="K3" s="16"/>
      <c r="L3" s="19"/>
    </row>
    <row r="4" spans="2:12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  <c r="L4" s="18"/>
    </row>
    <row r="5" spans="2:12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7">
        <v>43586</v>
      </c>
      <c r="J5" s="26">
        <v>44409</v>
      </c>
      <c r="K5" s="6" t="s">
        <v>7</v>
      </c>
      <c r="L5" s="6" t="s">
        <v>8</v>
      </c>
    </row>
    <row r="6" spans="2:12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9">
        <v>3</v>
      </c>
      <c r="J6" s="8">
        <v>1</v>
      </c>
      <c r="K6" s="9">
        <f t="shared" ref="K6:K28" si="0">J6-I6</f>
        <v>-2</v>
      </c>
      <c r="L6" s="9"/>
    </row>
    <row r="7" spans="2:12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9">
        <v>0</v>
      </c>
      <c r="J7" s="8">
        <v>0</v>
      </c>
      <c r="K7" s="9">
        <f t="shared" si="0"/>
        <v>0</v>
      </c>
      <c r="L7" s="9"/>
    </row>
    <row r="8" spans="2:12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9">
        <v>1</v>
      </c>
      <c r="J8" s="8">
        <v>1</v>
      </c>
      <c r="K8" s="9">
        <f t="shared" si="0"/>
        <v>0</v>
      </c>
      <c r="L8" s="9"/>
    </row>
    <row r="9" spans="2:12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9">
        <v>3</v>
      </c>
      <c r="J9" s="8">
        <v>2</v>
      </c>
      <c r="K9" s="9">
        <f t="shared" si="0"/>
        <v>-1</v>
      </c>
      <c r="L9" s="9"/>
    </row>
    <row r="10" spans="2:12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9">
        <v>0</v>
      </c>
      <c r="J10" s="8">
        <v>0</v>
      </c>
      <c r="K10" s="9">
        <f t="shared" si="0"/>
        <v>0</v>
      </c>
      <c r="L10" s="9"/>
    </row>
    <row r="11" spans="2:12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9">
        <v>0</v>
      </c>
      <c r="J11" s="8">
        <v>0</v>
      </c>
      <c r="K11" s="9">
        <f t="shared" si="0"/>
        <v>0</v>
      </c>
      <c r="L11" s="9"/>
    </row>
    <row r="12" spans="2:12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9">
        <v>2</v>
      </c>
      <c r="J12" s="8">
        <v>2</v>
      </c>
      <c r="K12" s="9">
        <f t="shared" si="0"/>
        <v>0</v>
      </c>
      <c r="L12" s="9"/>
    </row>
    <row r="13" spans="2:12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9">
        <v>1</v>
      </c>
      <c r="J13" s="8">
        <v>1</v>
      </c>
      <c r="K13" s="9">
        <f t="shared" si="0"/>
        <v>0</v>
      </c>
      <c r="L13" s="9">
        <v>1</v>
      </c>
    </row>
    <row r="14" spans="2:12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9">
        <v>1</v>
      </c>
      <c r="J14" s="8">
        <v>1</v>
      </c>
      <c r="K14" s="9">
        <f t="shared" si="0"/>
        <v>0</v>
      </c>
      <c r="L14" s="9"/>
    </row>
    <row r="15" spans="2:12" ht="22.5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9">
        <v>1</v>
      </c>
      <c r="J15" s="8">
        <v>1</v>
      </c>
      <c r="K15" s="9">
        <f t="shared" si="0"/>
        <v>0</v>
      </c>
      <c r="L15" s="9">
        <v>1</v>
      </c>
    </row>
    <row r="16" spans="2:12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9">
        <v>2</v>
      </c>
      <c r="J16" s="8">
        <v>2</v>
      </c>
      <c r="K16" s="9">
        <f t="shared" si="0"/>
        <v>0</v>
      </c>
      <c r="L16" s="9"/>
    </row>
    <row r="17" spans="2:12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9">
        <v>2</v>
      </c>
      <c r="J17" s="8">
        <v>2</v>
      </c>
      <c r="K17" s="9">
        <f t="shared" si="0"/>
        <v>0</v>
      </c>
      <c r="L17" s="9"/>
    </row>
    <row r="18" spans="2:12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9">
        <v>1</v>
      </c>
      <c r="J18" s="8">
        <v>1</v>
      </c>
      <c r="K18" s="9">
        <f t="shared" si="0"/>
        <v>0</v>
      </c>
      <c r="L18" s="9"/>
    </row>
    <row r="19" spans="2:12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9">
        <v>2</v>
      </c>
      <c r="J19" s="8">
        <v>2</v>
      </c>
      <c r="K19" s="9">
        <f t="shared" si="0"/>
        <v>0</v>
      </c>
      <c r="L19" s="9"/>
    </row>
    <row r="20" spans="2:12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9">
        <v>3</v>
      </c>
      <c r="J20" s="8">
        <v>3</v>
      </c>
      <c r="K20" s="9">
        <f t="shared" si="0"/>
        <v>0</v>
      </c>
      <c r="L20" s="9">
        <v>1</v>
      </c>
    </row>
    <row r="21" spans="2:12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9">
        <v>2</v>
      </c>
      <c r="J21" s="8">
        <v>2</v>
      </c>
      <c r="K21" s="9">
        <f t="shared" si="0"/>
        <v>0</v>
      </c>
      <c r="L21" s="9"/>
    </row>
    <row r="22" spans="2:12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9">
        <v>1</v>
      </c>
      <c r="J22" s="8">
        <v>1</v>
      </c>
      <c r="K22" s="9">
        <f t="shared" si="0"/>
        <v>0</v>
      </c>
      <c r="L22" s="9"/>
    </row>
    <row r="23" spans="2:12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9">
        <v>3</v>
      </c>
      <c r="J23" s="8">
        <v>1</v>
      </c>
      <c r="K23" s="9">
        <f t="shared" si="0"/>
        <v>-2</v>
      </c>
      <c r="L23" s="9"/>
    </row>
    <row r="24" spans="2:12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9">
        <v>3</v>
      </c>
      <c r="J24" s="8">
        <v>1</v>
      </c>
      <c r="K24" s="9">
        <f t="shared" si="0"/>
        <v>-2</v>
      </c>
      <c r="L24" s="9"/>
    </row>
    <row r="25" spans="2:12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1</v>
      </c>
      <c r="J25" s="11">
        <v>2</v>
      </c>
      <c r="K25" s="10">
        <f t="shared" si="0"/>
        <v>1</v>
      </c>
      <c r="L25" s="10"/>
    </row>
    <row r="26" spans="2:12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9">
        <v>0</v>
      </c>
      <c r="J26" s="9">
        <v>0</v>
      </c>
      <c r="K26" s="9">
        <f t="shared" si="0"/>
        <v>0</v>
      </c>
      <c r="L26" s="9">
        <v>1</v>
      </c>
    </row>
    <row r="27" spans="2:12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32</v>
      </c>
      <c r="J27" s="167">
        <f>SUM(J6:J26)</f>
        <v>26</v>
      </c>
      <c r="K27" s="167">
        <f t="shared" si="0"/>
        <v>-6</v>
      </c>
      <c r="L27" s="168"/>
    </row>
    <row r="28" spans="2:12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0.14414414414414414</v>
      </c>
      <c r="J28" s="169">
        <f>J27/(3*74)</f>
        <v>0.11711711711711711</v>
      </c>
      <c r="K28" s="167">
        <f t="shared" si="0"/>
        <v>-2.7027027027027029E-2</v>
      </c>
      <c r="L28" s="168"/>
    </row>
    <row r="29" spans="2:12">
      <c r="B29" s="58"/>
      <c r="C29" s="58"/>
      <c r="D29" s="58"/>
      <c r="E29" s="58"/>
      <c r="F29" s="58"/>
      <c r="G29" s="58"/>
      <c r="H29" s="58"/>
      <c r="I29" s="58"/>
      <c r="J29" s="58"/>
    </row>
    <row r="30" spans="2:12">
      <c r="B30" s="58"/>
      <c r="C30" s="58"/>
      <c r="D30" s="68"/>
      <c r="E30" s="68"/>
      <c r="F30" s="68"/>
      <c r="G30" s="58"/>
      <c r="H30" s="58"/>
      <c r="I30" s="58"/>
      <c r="J30" s="58"/>
    </row>
    <row r="31" spans="2:12">
      <c r="B31" s="58"/>
      <c r="C31" s="68"/>
      <c r="D31" s="58"/>
      <c r="E31" s="58"/>
      <c r="F31" s="58"/>
      <c r="G31" s="58"/>
      <c r="H31" s="58"/>
      <c r="I31" s="58"/>
      <c r="J31" s="58"/>
    </row>
    <row r="32" spans="2:12">
      <c r="B32" s="58"/>
      <c r="C32" s="58"/>
      <c r="D32" s="58"/>
      <c r="E32" s="58"/>
      <c r="F32" s="58"/>
      <c r="G32" s="58"/>
      <c r="H32" s="58"/>
      <c r="I32" s="58"/>
      <c r="J32" s="58"/>
    </row>
    <row r="33" spans="2:10">
      <c r="B33" s="58"/>
      <c r="C33" s="58"/>
      <c r="D33" s="58"/>
      <c r="E33" s="58"/>
      <c r="F33" s="58"/>
      <c r="G33" s="58"/>
      <c r="H33" s="58"/>
      <c r="I33" s="58"/>
      <c r="J33" s="58"/>
    </row>
    <row r="34" spans="2:10">
      <c r="B34" s="58"/>
      <c r="C34" s="58"/>
      <c r="D34" s="58"/>
      <c r="E34" s="58"/>
      <c r="F34" s="58"/>
      <c r="G34" s="58"/>
      <c r="H34" s="58"/>
      <c r="I34" s="58"/>
      <c r="J34" s="58"/>
    </row>
    <row r="35" spans="2:10">
      <c r="B35" s="58"/>
      <c r="C35" s="58"/>
      <c r="D35" s="58"/>
      <c r="E35" s="58"/>
      <c r="F35" s="58"/>
      <c r="G35" s="58"/>
      <c r="H35" s="58"/>
      <c r="I35" s="58"/>
      <c r="J35" s="58"/>
    </row>
    <row r="36" spans="2:10">
      <c r="B36" s="58"/>
      <c r="C36" s="58"/>
      <c r="D36" s="114"/>
      <c r="E36" s="58"/>
      <c r="F36" s="58"/>
      <c r="G36" s="58"/>
      <c r="H36" s="58"/>
      <c r="I36" s="58"/>
      <c r="J36" s="58"/>
    </row>
    <row r="37" spans="2:10">
      <c r="B37" s="58"/>
      <c r="C37" s="68"/>
      <c r="D37" s="58"/>
      <c r="E37" s="58"/>
      <c r="F37" s="58"/>
      <c r="G37" s="58"/>
      <c r="H37" s="58"/>
      <c r="I37" s="58"/>
      <c r="J37" s="58"/>
    </row>
    <row r="38" spans="2:10">
      <c r="B38" s="58"/>
      <c r="C38" s="58"/>
      <c r="D38" s="58"/>
      <c r="E38" s="58"/>
      <c r="F38" s="58"/>
      <c r="G38" s="58"/>
      <c r="H38" s="58"/>
      <c r="I38" s="58"/>
      <c r="J38" s="58"/>
    </row>
    <row r="39" spans="2:10">
      <c r="B39" s="58"/>
      <c r="C39" s="58"/>
      <c r="D39" s="58"/>
      <c r="E39" s="58"/>
      <c r="F39" s="58"/>
      <c r="G39" s="58"/>
      <c r="H39" s="58"/>
      <c r="I39" s="58"/>
      <c r="J39" s="58"/>
    </row>
    <row r="40" spans="2:10">
      <c r="B40" s="58"/>
      <c r="C40" s="58"/>
      <c r="D40" s="58"/>
      <c r="E40" s="58"/>
      <c r="F40" s="58"/>
      <c r="G40" s="58"/>
      <c r="H40" s="58"/>
      <c r="I40" s="58"/>
      <c r="J40" s="58"/>
    </row>
    <row r="41" spans="2:10">
      <c r="B41" s="58"/>
      <c r="C41" s="58"/>
      <c r="D41" s="58"/>
      <c r="E41" s="58"/>
      <c r="F41" s="58"/>
      <c r="G41" s="58"/>
      <c r="H41" s="58"/>
      <c r="I41" s="58"/>
      <c r="J41" s="58"/>
    </row>
    <row r="42" spans="2:10">
      <c r="B42" s="58"/>
      <c r="C42" s="68"/>
      <c r="D42" s="58"/>
      <c r="E42" s="58"/>
      <c r="F42" s="58"/>
      <c r="G42" s="58"/>
      <c r="H42" s="58"/>
      <c r="I42" s="58"/>
      <c r="J42" s="58"/>
    </row>
    <row r="43" spans="2:10">
      <c r="B43" s="58"/>
      <c r="C43" s="68"/>
      <c r="D43" s="58"/>
      <c r="E43" s="58"/>
      <c r="F43" s="58"/>
      <c r="G43" s="58"/>
      <c r="H43" s="58"/>
      <c r="I43" s="58"/>
      <c r="J43" s="58"/>
    </row>
    <row r="44" spans="2:10">
      <c r="B44" s="58"/>
      <c r="C44" s="68"/>
      <c r="D44" s="68"/>
      <c r="E44" s="68"/>
      <c r="F44" s="68"/>
      <c r="G44" s="58"/>
      <c r="H44" s="58"/>
      <c r="I44" s="58"/>
      <c r="J44" s="58"/>
    </row>
    <row r="45" spans="2:10">
      <c r="B45" s="58"/>
      <c r="C45" s="58"/>
      <c r="D45" s="58"/>
      <c r="E45" s="58"/>
      <c r="F45" s="58"/>
      <c r="G45" s="58"/>
      <c r="H45" s="58"/>
      <c r="I45" s="58"/>
      <c r="J45" s="58"/>
    </row>
    <row r="46" spans="2:10">
      <c r="B46" s="58"/>
      <c r="C46" s="68"/>
      <c r="D46" s="58"/>
      <c r="E46" s="58"/>
      <c r="F46" s="58"/>
      <c r="G46" s="58"/>
      <c r="H46" s="58"/>
      <c r="I46" s="58"/>
      <c r="J46" s="58"/>
    </row>
    <row r="47" spans="2:10">
      <c r="B47" s="58"/>
      <c r="C47" s="68"/>
      <c r="D47" s="68"/>
      <c r="E47" s="68"/>
      <c r="F47" s="68"/>
      <c r="G47" s="58"/>
      <c r="H47" s="58"/>
      <c r="I47" s="58"/>
      <c r="J47" s="58"/>
    </row>
    <row r="48" spans="2:10">
      <c r="B48" s="58"/>
      <c r="C48" s="58"/>
      <c r="D48" s="68"/>
      <c r="E48" s="68"/>
      <c r="F48" s="68"/>
      <c r="G48" s="58"/>
      <c r="H48" s="58"/>
      <c r="I48" s="58"/>
      <c r="J48" s="58"/>
    </row>
    <row r="49" spans="2:10">
      <c r="B49" s="58"/>
      <c r="C49" s="58"/>
      <c r="D49" s="68"/>
      <c r="E49" s="68"/>
      <c r="F49" s="68"/>
      <c r="G49" s="58"/>
      <c r="H49" s="58"/>
      <c r="I49" s="58"/>
      <c r="J49" s="58"/>
    </row>
    <row r="50" spans="2:10">
      <c r="B50" s="58"/>
      <c r="C50" s="68"/>
      <c r="D50" s="58"/>
      <c r="E50" s="58"/>
      <c r="F50" s="58"/>
      <c r="G50" s="58"/>
      <c r="H50" s="58"/>
      <c r="I50" s="58"/>
      <c r="J50" s="58"/>
    </row>
    <row r="51" spans="2:10">
      <c r="B51" s="58"/>
      <c r="C51" s="68"/>
      <c r="D51" s="58"/>
      <c r="E51" s="58"/>
      <c r="F51" s="58"/>
      <c r="G51" s="58"/>
      <c r="H51" s="58"/>
      <c r="I51" s="58"/>
      <c r="J51" s="58"/>
    </row>
    <row r="52" spans="2:10">
      <c r="B52" s="58"/>
      <c r="C52" s="58"/>
      <c r="D52" s="68"/>
      <c r="E52" s="68"/>
      <c r="F52" s="68"/>
      <c r="G52" s="58"/>
      <c r="H52" s="58"/>
      <c r="I52" s="58"/>
      <c r="J52" s="58"/>
    </row>
    <row r="53" spans="2:10">
      <c r="B53" s="58"/>
      <c r="C53" s="58"/>
      <c r="D53" s="68"/>
      <c r="E53" s="68"/>
      <c r="F53" s="68"/>
      <c r="G53" s="58"/>
      <c r="H53" s="58"/>
      <c r="I53" s="58"/>
      <c r="J53" s="58"/>
    </row>
    <row r="54" spans="2:10">
      <c r="B54" s="58"/>
      <c r="C54" s="58"/>
      <c r="D54" s="58"/>
      <c r="E54" s="58"/>
      <c r="F54" s="58"/>
      <c r="G54" s="58"/>
      <c r="H54" s="58"/>
      <c r="I54" s="58"/>
      <c r="J54" s="58"/>
    </row>
    <row r="55" spans="2:10">
      <c r="B55" s="58"/>
      <c r="C55" s="68"/>
      <c r="D55" s="68"/>
      <c r="E55" s="68"/>
      <c r="F55" s="68"/>
      <c r="G55" s="58"/>
      <c r="H55" s="58"/>
      <c r="I55" s="58"/>
      <c r="J55" s="58"/>
    </row>
    <row r="56" spans="2:10">
      <c r="B56" s="58"/>
      <c r="C56" s="68"/>
      <c r="D56" s="58"/>
      <c r="E56" s="58"/>
      <c r="F56" s="58"/>
      <c r="G56" s="58"/>
      <c r="H56" s="58"/>
      <c r="I56" s="58"/>
      <c r="J56" s="58"/>
    </row>
    <row r="57" spans="2:10">
      <c r="B57" s="58"/>
      <c r="C57" s="68"/>
      <c r="D57" s="58"/>
      <c r="E57" s="58"/>
      <c r="F57" s="58"/>
      <c r="G57" s="58"/>
      <c r="H57" s="58"/>
      <c r="I57" s="58"/>
      <c r="J57" s="58"/>
    </row>
    <row r="58" spans="2:10">
      <c r="B58" s="58"/>
      <c r="C58" s="68"/>
      <c r="D58" s="58"/>
      <c r="E58" s="58"/>
      <c r="F58" s="58"/>
      <c r="G58" s="58"/>
      <c r="H58" s="58"/>
      <c r="I58" s="58"/>
      <c r="J58" s="58"/>
    </row>
    <row r="59" spans="2:10">
      <c r="B59" s="58"/>
      <c r="C59" s="68"/>
      <c r="D59" s="58"/>
      <c r="E59" s="58"/>
      <c r="F59" s="58"/>
      <c r="G59" s="58"/>
      <c r="H59" s="58"/>
      <c r="I59" s="58"/>
      <c r="J59" s="58"/>
    </row>
    <row r="60" spans="2:10">
      <c r="B60" s="58"/>
      <c r="C60" s="68"/>
      <c r="D60" s="58"/>
      <c r="E60" s="58"/>
      <c r="F60" s="58"/>
      <c r="G60" s="58"/>
      <c r="H60" s="58"/>
      <c r="I60" s="58"/>
      <c r="J60" s="58"/>
    </row>
    <row r="61" spans="2:10">
      <c r="B61" s="58"/>
      <c r="C61" s="68"/>
      <c r="D61" s="58"/>
      <c r="E61" s="58"/>
      <c r="F61" s="58"/>
      <c r="G61" s="58"/>
      <c r="H61" s="58"/>
      <c r="I61" s="58"/>
      <c r="J61" s="58"/>
    </row>
    <row r="62" spans="2:10">
      <c r="B62" s="58"/>
      <c r="C62" s="68"/>
      <c r="D62" s="58"/>
      <c r="E62" s="58"/>
      <c r="F62" s="58"/>
      <c r="G62" s="58"/>
      <c r="H62" s="58"/>
      <c r="I62" s="58"/>
      <c r="J62" s="58"/>
    </row>
    <row r="63" spans="2:10">
      <c r="B63" s="58"/>
      <c r="C63" s="58"/>
      <c r="D63" s="58"/>
      <c r="E63" s="58"/>
      <c r="F63" s="58"/>
      <c r="G63" s="58"/>
      <c r="H63" s="58"/>
      <c r="I63" s="58"/>
      <c r="J63" s="58"/>
    </row>
    <row r="64" spans="2:10">
      <c r="B64" s="58"/>
      <c r="C64" s="58"/>
      <c r="D64" s="58"/>
      <c r="E64" s="58"/>
      <c r="F64" s="58"/>
      <c r="G64" s="58"/>
      <c r="H64" s="58"/>
      <c r="I64" s="58"/>
      <c r="J64" s="58"/>
    </row>
    <row r="65" spans="2:10">
      <c r="B65" s="58"/>
      <c r="C65" s="68"/>
      <c r="D65" s="58"/>
      <c r="E65" s="58"/>
      <c r="F65" s="58"/>
      <c r="G65" s="58"/>
      <c r="H65" s="58"/>
      <c r="I65" s="58"/>
      <c r="J65" s="58"/>
    </row>
    <row r="66" spans="2:10">
      <c r="B66" s="58"/>
      <c r="C66" s="58"/>
      <c r="D66" s="58"/>
      <c r="E66" s="58"/>
      <c r="F66" s="58"/>
      <c r="G66" s="58"/>
      <c r="H66" s="58"/>
      <c r="I66" s="58"/>
      <c r="J66" s="58"/>
    </row>
    <row r="67" spans="2:10">
      <c r="B67" s="58"/>
      <c r="C67" s="68"/>
      <c r="D67" s="58"/>
      <c r="E67" s="58"/>
      <c r="F67" s="58"/>
      <c r="G67" s="58"/>
      <c r="H67" s="58"/>
      <c r="I67" s="58"/>
      <c r="J67" s="58"/>
    </row>
    <row r="68" spans="2:10">
      <c r="B68" s="58"/>
      <c r="C68" s="68"/>
      <c r="D68" s="58"/>
      <c r="E68" s="58"/>
      <c r="F68" s="58"/>
      <c r="G68" s="58"/>
      <c r="H68" s="58"/>
      <c r="I68" s="58"/>
      <c r="J68" s="58"/>
    </row>
    <row r="69" spans="2:10">
      <c r="B69" s="58"/>
      <c r="C69" s="68"/>
      <c r="D69" s="58"/>
      <c r="E69" s="58"/>
      <c r="F69" s="58"/>
      <c r="G69" s="58"/>
      <c r="H69" s="58"/>
      <c r="I69" s="58"/>
      <c r="J69" s="58"/>
    </row>
    <row r="70" spans="2:10">
      <c r="B70" s="58"/>
      <c r="C70" s="68"/>
      <c r="D70" s="58"/>
      <c r="E70" s="58"/>
      <c r="F70" s="58"/>
      <c r="G70" s="58"/>
      <c r="H70" s="58"/>
      <c r="I70" s="58"/>
      <c r="J70" s="58"/>
    </row>
    <row r="71" spans="2:10">
      <c r="B71" s="58"/>
      <c r="C71" s="68"/>
      <c r="D71" s="58"/>
      <c r="E71" s="58"/>
      <c r="F71" s="58"/>
      <c r="G71" s="58"/>
      <c r="H71" s="58"/>
      <c r="I71" s="58"/>
      <c r="J71" s="58"/>
    </row>
    <row r="72" spans="2:10">
      <c r="B72" s="58"/>
      <c r="C72" s="58"/>
      <c r="D72" s="68"/>
      <c r="E72" s="68"/>
      <c r="F72" s="68"/>
      <c r="G72" s="58"/>
      <c r="H72" s="58"/>
      <c r="I72" s="58"/>
      <c r="J72" s="58"/>
    </row>
    <row r="73" spans="2:10">
      <c r="B73" s="58"/>
      <c r="C73" s="68"/>
      <c r="D73" s="58"/>
      <c r="E73" s="58"/>
      <c r="F73" s="58"/>
      <c r="G73" s="58"/>
      <c r="H73" s="58"/>
      <c r="I73" s="58"/>
      <c r="J73" s="58"/>
    </row>
    <row r="74" spans="2:10">
      <c r="B74" s="58"/>
      <c r="C74" s="68"/>
      <c r="D74" s="58"/>
      <c r="E74" s="58"/>
      <c r="F74" s="58"/>
      <c r="G74" s="58"/>
      <c r="H74" s="58"/>
      <c r="I74" s="58"/>
      <c r="J74" s="58"/>
    </row>
    <row r="75" spans="2:10">
      <c r="B75" s="58"/>
      <c r="C75" s="68"/>
      <c r="D75" s="68"/>
      <c r="E75" s="68"/>
      <c r="F75" s="68"/>
      <c r="G75" s="58"/>
      <c r="H75" s="58"/>
      <c r="I75" s="58"/>
      <c r="J75" s="58"/>
    </row>
    <row r="76" spans="2:10">
      <c r="B76" s="58"/>
      <c r="C76" s="68"/>
      <c r="D76" s="58"/>
      <c r="E76" s="58"/>
      <c r="F76" s="58"/>
      <c r="G76" s="58"/>
      <c r="H76" s="58"/>
      <c r="I76" s="58"/>
      <c r="J76" s="58"/>
    </row>
    <row r="77" spans="2:10">
      <c r="B77" s="58"/>
      <c r="C77" s="68"/>
      <c r="D77" s="58"/>
      <c r="E77" s="58"/>
      <c r="F77" s="58"/>
      <c r="G77" s="58"/>
      <c r="H77" s="58"/>
      <c r="I77" s="58"/>
      <c r="J77" s="58"/>
    </row>
    <row r="78" spans="2:10">
      <c r="B78" s="58"/>
      <c r="C78" s="58"/>
      <c r="D78" s="58"/>
      <c r="E78" s="58"/>
      <c r="F78" s="58"/>
      <c r="G78" s="58"/>
      <c r="H78" s="58"/>
      <c r="I78" s="58"/>
      <c r="J78" s="58"/>
    </row>
    <row r="79" spans="2:10">
      <c r="B79" s="115"/>
      <c r="C79" s="115"/>
      <c r="D79" s="115"/>
      <c r="E79" s="115"/>
      <c r="F79" s="115"/>
      <c r="G79" s="115"/>
      <c r="H79" s="115"/>
      <c r="I79" s="115"/>
      <c r="J79" s="58"/>
    </row>
    <row r="80" spans="2:10"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29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{4189FBDF-B391-4E6B-9DAE-D3D6EBF2B5B6}</x14:id>
        </ext>
      </extLst>
    </cfRule>
  </conditionalFormatting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{44813D25-0DCC-4FAC-A9FA-217F88859A21}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189FBDF-B391-4E6B-9DAE-D3D6EBF2B5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I29:I78</xm:sqref>
        </x14:conditionalFormatting>
        <x14:conditionalFormatting xmlns:xm="http://schemas.microsoft.com/office/excel/2006/main">
          <x14:cfRule type="dataBar" id="{44813D25-0DCC-4FAC-A9FA-217F88859A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workbookViewId="0">
      <selection activeCell="G33" sqref="G33"/>
    </sheetView>
  </sheetViews>
  <sheetFormatPr defaultRowHeight="15"/>
  <cols>
    <col min="2" max="2" width="6.42578125" customWidth="1"/>
    <col min="3" max="3" width="42.85546875" customWidth="1"/>
    <col min="4" max="4" width="7.28515625" customWidth="1"/>
    <col min="5" max="5" width="8.7109375" customWidth="1"/>
    <col min="6" max="6" width="4.7109375" customWidth="1"/>
    <col min="7" max="7" width="10.85546875" customWidth="1"/>
    <col min="8" max="8" width="16.28515625" customWidth="1"/>
    <col min="9" max="9" width="7.28515625" customWidth="1"/>
    <col min="10" max="10" width="6.85546875" customWidth="1"/>
  </cols>
  <sheetData>
    <row r="1" spans="1:12">
      <c r="A1" s="38"/>
      <c r="B1" s="38"/>
      <c r="C1" s="38"/>
      <c r="D1" s="5"/>
      <c r="E1" s="5"/>
      <c r="F1" s="5"/>
      <c r="G1" s="38"/>
      <c r="H1" s="38"/>
      <c r="I1" s="38"/>
      <c r="J1" s="38"/>
    </row>
    <row r="2" spans="1:12">
      <c r="A2" s="38"/>
      <c r="B2" s="58"/>
      <c r="C2" s="58"/>
      <c r="D2" s="58"/>
      <c r="E2" s="58"/>
      <c r="F2" s="58"/>
      <c r="G2" s="198"/>
      <c r="H2" s="198"/>
      <c r="I2" s="58"/>
      <c r="J2" s="58"/>
    </row>
    <row r="3" spans="1:12">
      <c r="A3" s="38"/>
      <c r="B3" s="120"/>
      <c r="C3" s="107"/>
      <c r="D3" s="69"/>
      <c r="E3" s="69"/>
      <c r="F3" s="69"/>
      <c r="G3" s="69"/>
      <c r="H3" s="69"/>
      <c r="I3" s="49" t="s">
        <v>3</v>
      </c>
      <c r="J3" s="50"/>
      <c r="K3" s="16"/>
      <c r="L3" s="19"/>
    </row>
    <row r="4" spans="1:12">
      <c r="A4" s="38"/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  <c r="L4" s="18"/>
    </row>
    <row r="5" spans="1:12">
      <c r="A5" s="38"/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7">
        <v>43586</v>
      </c>
      <c r="J5" s="26">
        <v>44409</v>
      </c>
      <c r="K5" s="6" t="s">
        <v>7</v>
      </c>
      <c r="L5" s="6" t="s">
        <v>8</v>
      </c>
    </row>
    <row r="6" spans="1:12">
      <c r="A6" s="38"/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9">
        <v>4</v>
      </c>
      <c r="J6" s="8">
        <v>3</v>
      </c>
      <c r="K6" s="9">
        <f t="shared" ref="K6:K28" si="0">J6-I6</f>
        <v>-1</v>
      </c>
      <c r="L6" s="9"/>
    </row>
    <row r="7" spans="1:12">
      <c r="A7" s="38"/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9">
        <v>0</v>
      </c>
      <c r="J7" s="8">
        <v>0</v>
      </c>
      <c r="K7" s="9">
        <f t="shared" si="0"/>
        <v>0</v>
      </c>
      <c r="L7" s="9"/>
    </row>
    <row r="8" spans="1:12">
      <c r="A8" s="38"/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9">
        <v>1</v>
      </c>
      <c r="J8" s="8">
        <v>1</v>
      </c>
      <c r="K8" s="9">
        <f t="shared" si="0"/>
        <v>0</v>
      </c>
      <c r="L8" s="9"/>
    </row>
    <row r="9" spans="1:12">
      <c r="A9" s="38"/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9">
        <v>3</v>
      </c>
      <c r="J9" s="8">
        <v>3</v>
      </c>
      <c r="K9" s="9">
        <f t="shared" si="0"/>
        <v>0</v>
      </c>
      <c r="L9" s="9"/>
    </row>
    <row r="10" spans="1:12">
      <c r="A10" s="38"/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9">
        <v>0</v>
      </c>
      <c r="J10" s="8">
        <v>0</v>
      </c>
      <c r="K10" s="9">
        <f t="shared" si="0"/>
        <v>0</v>
      </c>
      <c r="L10" s="9"/>
    </row>
    <row r="11" spans="1:12">
      <c r="A11" s="38"/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9">
        <v>0</v>
      </c>
      <c r="J11" s="8">
        <v>0</v>
      </c>
      <c r="K11" s="9">
        <f t="shared" si="0"/>
        <v>0</v>
      </c>
      <c r="L11" s="9"/>
    </row>
    <row r="12" spans="1:12">
      <c r="A12" s="38"/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9">
        <v>3</v>
      </c>
      <c r="J12" s="8">
        <v>3</v>
      </c>
      <c r="K12" s="9">
        <f t="shared" si="0"/>
        <v>0</v>
      </c>
      <c r="L12" s="9"/>
    </row>
    <row r="13" spans="1:12">
      <c r="A13" s="38"/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9">
        <v>1</v>
      </c>
      <c r="J13" s="8">
        <v>1</v>
      </c>
      <c r="K13" s="9">
        <f t="shared" si="0"/>
        <v>0</v>
      </c>
      <c r="L13" s="9">
        <v>1</v>
      </c>
    </row>
    <row r="14" spans="1:12">
      <c r="A14" s="38"/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9">
        <v>1</v>
      </c>
      <c r="J14" s="8">
        <v>1</v>
      </c>
      <c r="K14" s="9">
        <f t="shared" si="0"/>
        <v>0</v>
      </c>
      <c r="L14" s="9"/>
    </row>
    <row r="15" spans="1:12" ht="22.5">
      <c r="A15" s="38"/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9">
        <v>2</v>
      </c>
      <c r="J15" s="8">
        <v>2</v>
      </c>
      <c r="K15" s="9">
        <f t="shared" si="0"/>
        <v>0</v>
      </c>
      <c r="L15" s="9">
        <v>1</v>
      </c>
    </row>
    <row r="16" spans="1:12">
      <c r="A16" s="38"/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9">
        <v>2</v>
      </c>
      <c r="J16" s="8">
        <v>2</v>
      </c>
      <c r="K16" s="9">
        <f t="shared" si="0"/>
        <v>0</v>
      </c>
      <c r="L16" s="9"/>
    </row>
    <row r="17" spans="1:12">
      <c r="A17" s="38"/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9">
        <v>2</v>
      </c>
      <c r="J17" s="8">
        <v>2</v>
      </c>
      <c r="K17" s="9">
        <f t="shared" si="0"/>
        <v>0</v>
      </c>
      <c r="L17" s="9"/>
    </row>
    <row r="18" spans="1:12">
      <c r="A18" s="38"/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9">
        <v>1</v>
      </c>
      <c r="J18" s="8">
        <v>1</v>
      </c>
      <c r="K18" s="9">
        <f t="shared" si="0"/>
        <v>0</v>
      </c>
      <c r="L18" s="9"/>
    </row>
    <row r="19" spans="1:12">
      <c r="A19" s="38"/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9">
        <v>2</v>
      </c>
      <c r="J19" s="8">
        <v>2</v>
      </c>
      <c r="K19" s="9">
        <f t="shared" si="0"/>
        <v>0</v>
      </c>
      <c r="L19" s="9"/>
    </row>
    <row r="20" spans="1:12">
      <c r="A20" s="38"/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9">
        <v>3</v>
      </c>
      <c r="J20" s="8">
        <v>3</v>
      </c>
      <c r="K20" s="9">
        <f t="shared" si="0"/>
        <v>0</v>
      </c>
      <c r="L20" s="9">
        <v>1</v>
      </c>
    </row>
    <row r="21" spans="1:12">
      <c r="A21" s="38"/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9">
        <v>3</v>
      </c>
      <c r="J21" s="8">
        <v>3</v>
      </c>
      <c r="K21" s="9">
        <f t="shared" si="0"/>
        <v>0</v>
      </c>
      <c r="L21" s="9"/>
    </row>
    <row r="22" spans="1:12">
      <c r="A22" s="38"/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9">
        <v>1</v>
      </c>
      <c r="J22" s="8">
        <v>1</v>
      </c>
      <c r="K22" s="9">
        <f t="shared" si="0"/>
        <v>0</v>
      </c>
      <c r="L22" s="9"/>
    </row>
    <row r="23" spans="1:12">
      <c r="A23" s="38"/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9">
        <v>3</v>
      </c>
      <c r="J23" s="8">
        <v>3</v>
      </c>
      <c r="K23" s="9">
        <f t="shared" si="0"/>
        <v>0</v>
      </c>
      <c r="L23" s="9"/>
    </row>
    <row r="24" spans="1:12">
      <c r="A24" s="38"/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9">
        <v>3</v>
      </c>
      <c r="J24" s="8">
        <v>1</v>
      </c>
      <c r="K24" s="9">
        <f t="shared" si="0"/>
        <v>-2</v>
      </c>
      <c r="L24" s="9"/>
    </row>
    <row r="25" spans="1:12">
      <c r="A25" s="38"/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2</v>
      </c>
      <c r="K25" s="10">
        <f t="shared" si="0"/>
        <v>-1</v>
      </c>
      <c r="L25" s="10"/>
    </row>
    <row r="26" spans="1:12">
      <c r="A26" s="38"/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9">
        <v>0</v>
      </c>
      <c r="J26" s="9">
        <v>0</v>
      </c>
      <c r="K26" s="9">
        <f t="shared" si="0"/>
        <v>0</v>
      </c>
      <c r="L26" s="9">
        <v>1</v>
      </c>
    </row>
    <row r="27" spans="1:12">
      <c r="A27" s="38"/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38</v>
      </c>
      <c r="J27" s="167">
        <f>SUM(J6:J26)</f>
        <v>34</v>
      </c>
      <c r="K27" s="167">
        <f t="shared" si="0"/>
        <v>-4</v>
      </c>
      <c r="L27" s="168"/>
    </row>
    <row r="28" spans="1:12">
      <c r="A28" s="38"/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0.17117117117117117</v>
      </c>
      <c r="J28" s="169">
        <f>J27/(3*74)</f>
        <v>0.15315315315315314</v>
      </c>
      <c r="K28" s="167">
        <f t="shared" si="0"/>
        <v>-1.8018018018018028E-2</v>
      </c>
      <c r="L28" s="168"/>
    </row>
    <row r="29" spans="1:12">
      <c r="A29" s="38"/>
      <c r="B29" s="58"/>
      <c r="C29" s="58"/>
      <c r="D29" s="58"/>
      <c r="E29" s="58"/>
      <c r="F29" s="58"/>
      <c r="G29" s="58"/>
      <c r="H29" s="58"/>
      <c r="I29" s="58"/>
      <c r="J29" s="58"/>
    </row>
    <row r="30" spans="1:12">
      <c r="A30" s="38"/>
      <c r="B30" s="58"/>
      <c r="C30" s="58"/>
      <c r="D30" s="68"/>
      <c r="E30" s="68"/>
      <c r="F30" s="68"/>
      <c r="G30" s="58"/>
      <c r="H30" s="58"/>
      <c r="I30" s="58"/>
      <c r="J30" s="58"/>
    </row>
    <row r="31" spans="1:12">
      <c r="A31" s="38"/>
      <c r="B31" s="58"/>
      <c r="C31" s="68"/>
      <c r="D31" s="58"/>
      <c r="E31" s="58"/>
      <c r="F31" s="58"/>
      <c r="G31" s="58"/>
      <c r="H31" s="58"/>
      <c r="I31" s="58"/>
      <c r="J31" s="58"/>
    </row>
    <row r="32" spans="1:12">
      <c r="A32" s="38"/>
      <c r="B32" s="58"/>
      <c r="C32" s="58"/>
      <c r="D32" s="58"/>
      <c r="E32" s="58"/>
      <c r="F32" s="58"/>
      <c r="G32" s="58"/>
      <c r="H32" s="58"/>
      <c r="I32" s="58"/>
      <c r="J32" s="58"/>
    </row>
    <row r="33" spans="1:10">
      <c r="A33" s="38"/>
      <c r="B33" s="58"/>
      <c r="C33" s="58"/>
      <c r="D33" s="58"/>
      <c r="E33" s="58"/>
      <c r="F33" s="58"/>
      <c r="G33" s="58"/>
      <c r="H33" s="58"/>
      <c r="I33" s="58"/>
      <c r="J33" s="58"/>
    </row>
    <row r="34" spans="1:10">
      <c r="A34" s="38"/>
      <c r="B34" s="58"/>
      <c r="C34" s="58"/>
      <c r="D34" s="58"/>
      <c r="E34" s="58"/>
      <c r="F34" s="58"/>
      <c r="G34" s="58"/>
      <c r="H34" s="58"/>
      <c r="I34" s="58"/>
      <c r="J34" s="58"/>
    </row>
    <row r="35" spans="1:10">
      <c r="A35" s="38"/>
      <c r="B35" s="58"/>
      <c r="C35" s="58"/>
      <c r="D35" s="58"/>
      <c r="E35" s="58"/>
      <c r="F35" s="58"/>
      <c r="G35" s="58"/>
      <c r="H35" s="58"/>
      <c r="I35" s="58"/>
      <c r="J35" s="58"/>
    </row>
    <row r="36" spans="1:10">
      <c r="A36" s="38"/>
      <c r="B36" s="58"/>
      <c r="C36" s="58"/>
      <c r="D36" s="114"/>
      <c r="E36" s="58"/>
      <c r="F36" s="58"/>
      <c r="G36" s="58"/>
      <c r="H36" s="58"/>
      <c r="I36" s="58"/>
      <c r="J36" s="58"/>
    </row>
    <row r="37" spans="1:10">
      <c r="A37" s="38"/>
      <c r="B37" s="58"/>
      <c r="C37" s="68"/>
      <c r="D37" s="58"/>
      <c r="E37" s="58"/>
      <c r="F37" s="58"/>
      <c r="G37" s="58"/>
      <c r="H37" s="58"/>
      <c r="I37" s="58"/>
      <c r="J37" s="58"/>
    </row>
    <row r="38" spans="1:10">
      <c r="A38" s="38"/>
      <c r="B38" s="58"/>
      <c r="C38" s="58"/>
      <c r="D38" s="58"/>
      <c r="E38" s="58"/>
      <c r="F38" s="58"/>
      <c r="G38" s="58"/>
      <c r="H38" s="58"/>
      <c r="I38" s="58"/>
      <c r="J38" s="58"/>
    </row>
    <row r="39" spans="1:10">
      <c r="A39" s="38"/>
      <c r="B39" s="58"/>
      <c r="C39" s="58"/>
      <c r="D39" s="58"/>
      <c r="E39" s="58"/>
      <c r="F39" s="58"/>
      <c r="G39" s="58"/>
      <c r="H39" s="58"/>
      <c r="I39" s="58"/>
      <c r="J39" s="58"/>
    </row>
    <row r="40" spans="1:10">
      <c r="A40" s="38"/>
      <c r="B40" s="58"/>
      <c r="C40" s="58"/>
      <c r="D40" s="58"/>
      <c r="E40" s="58"/>
      <c r="F40" s="58"/>
      <c r="G40" s="58"/>
      <c r="H40" s="58"/>
      <c r="I40" s="58"/>
      <c r="J40" s="58"/>
    </row>
    <row r="41" spans="1:10">
      <c r="A41" s="38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38"/>
      <c r="B42" s="58"/>
      <c r="C42" s="68"/>
      <c r="D42" s="58"/>
      <c r="E42" s="58"/>
      <c r="F42" s="58"/>
      <c r="G42" s="58"/>
      <c r="H42" s="58"/>
      <c r="I42" s="58"/>
      <c r="J42" s="58"/>
    </row>
    <row r="43" spans="1:10">
      <c r="A43" s="38"/>
      <c r="B43" s="58"/>
      <c r="C43" s="68"/>
      <c r="D43" s="58"/>
      <c r="E43" s="58"/>
      <c r="F43" s="58"/>
      <c r="G43" s="58"/>
      <c r="H43" s="58"/>
      <c r="I43" s="58"/>
      <c r="J43" s="58"/>
    </row>
    <row r="44" spans="1:10">
      <c r="A44" s="38"/>
      <c r="B44" s="58"/>
      <c r="C44" s="68"/>
      <c r="D44" s="68"/>
      <c r="E44" s="68"/>
      <c r="F44" s="68"/>
      <c r="G44" s="58"/>
      <c r="H44" s="58"/>
      <c r="I44" s="58"/>
      <c r="J44" s="58"/>
    </row>
    <row r="45" spans="1:10">
      <c r="A45" s="38"/>
      <c r="B45" s="58"/>
      <c r="C45" s="58"/>
      <c r="D45" s="58"/>
      <c r="E45" s="58"/>
      <c r="F45" s="58"/>
      <c r="G45" s="58"/>
      <c r="H45" s="58"/>
      <c r="I45" s="58"/>
      <c r="J45" s="58"/>
    </row>
    <row r="46" spans="1:10">
      <c r="A46" s="38"/>
      <c r="B46" s="58"/>
      <c r="C46" s="68"/>
      <c r="D46" s="58"/>
      <c r="E46" s="58"/>
      <c r="F46" s="58"/>
      <c r="G46" s="58"/>
      <c r="H46" s="58"/>
      <c r="I46" s="58"/>
      <c r="J46" s="58"/>
    </row>
    <row r="47" spans="1:10">
      <c r="A47" s="38"/>
      <c r="B47" s="58"/>
      <c r="C47" s="68"/>
      <c r="D47" s="68"/>
      <c r="E47" s="68"/>
      <c r="F47" s="68"/>
      <c r="G47" s="58"/>
      <c r="H47" s="58"/>
      <c r="I47" s="58"/>
      <c r="J47" s="58"/>
    </row>
    <row r="48" spans="1:10">
      <c r="A48" s="38"/>
      <c r="B48" s="58"/>
      <c r="C48" s="58"/>
      <c r="D48" s="68"/>
      <c r="E48" s="68"/>
      <c r="F48" s="68"/>
      <c r="G48" s="58"/>
      <c r="H48" s="58"/>
      <c r="I48" s="58"/>
      <c r="J48" s="58"/>
    </row>
    <row r="49" spans="1:10">
      <c r="A49" s="38"/>
      <c r="B49" s="58"/>
      <c r="C49" s="58"/>
      <c r="D49" s="68"/>
      <c r="E49" s="68"/>
      <c r="F49" s="68"/>
      <c r="G49" s="58"/>
      <c r="H49" s="58"/>
      <c r="I49" s="58"/>
      <c r="J49" s="58"/>
    </row>
    <row r="50" spans="1:10">
      <c r="A50" s="38"/>
      <c r="B50" s="58"/>
      <c r="C50" s="68"/>
      <c r="D50" s="58"/>
      <c r="E50" s="58"/>
      <c r="F50" s="58"/>
      <c r="G50" s="58"/>
      <c r="H50" s="58"/>
      <c r="I50" s="58"/>
      <c r="J50" s="58"/>
    </row>
    <row r="51" spans="1:10">
      <c r="A51" s="38"/>
      <c r="B51" s="58"/>
      <c r="C51" s="68"/>
      <c r="D51" s="58"/>
      <c r="E51" s="58"/>
      <c r="F51" s="58"/>
      <c r="G51" s="58"/>
      <c r="H51" s="58"/>
      <c r="I51" s="58"/>
      <c r="J51" s="58"/>
    </row>
    <row r="52" spans="1:10">
      <c r="A52" s="38"/>
      <c r="B52" s="58"/>
      <c r="C52" s="58"/>
      <c r="D52" s="68"/>
      <c r="E52" s="68"/>
      <c r="F52" s="68"/>
      <c r="G52" s="58"/>
      <c r="H52" s="58"/>
      <c r="I52" s="58"/>
      <c r="J52" s="58"/>
    </row>
    <row r="53" spans="1:10">
      <c r="A53" s="38"/>
      <c r="B53" s="58"/>
      <c r="C53" s="58"/>
      <c r="D53" s="68"/>
      <c r="E53" s="68"/>
      <c r="F53" s="68"/>
      <c r="G53" s="58"/>
      <c r="H53" s="58"/>
      <c r="I53" s="58"/>
      <c r="J53" s="58"/>
    </row>
    <row r="54" spans="1:10">
      <c r="A54" s="38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38"/>
      <c r="B55" s="58"/>
      <c r="C55" s="68"/>
      <c r="D55" s="68"/>
      <c r="E55" s="68"/>
      <c r="F55" s="68"/>
      <c r="G55" s="58"/>
      <c r="H55" s="58"/>
      <c r="I55" s="58"/>
      <c r="J55" s="58"/>
    </row>
    <row r="56" spans="1:10">
      <c r="A56" s="38"/>
      <c r="B56" s="58"/>
      <c r="C56" s="68"/>
      <c r="D56" s="58"/>
      <c r="E56" s="58"/>
      <c r="F56" s="58"/>
      <c r="G56" s="58"/>
      <c r="H56" s="58"/>
      <c r="I56" s="58"/>
      <c r="J56" s="58"/>
    </row>
    <row r="57" spans="1:10">
      <c r="A57" s="38"/>
      <c r="B57" s="58"/>
      <c r="C57" s="68"/>
      <c r="D57" s="58"/>
      <c r="E57" s="58"/>
      <c r="F57" s="58"/>
      <c r="G57" s="58"/>
      <c r="H57" s="58"/>
      <c r="I57" s="58"/>
      <c r="J57" s="58"/>
    </row>
    <row r="58" spans="1:10">
      <c r="A58" s="38"/>
      <c r="B58" s="58"/>
      <c r="C58" s="68"/>
      <c r="D58" s="58"/>
      <c r="E58" s="58"/>
      <c r="F58" s="58"/>
      <c r="G58" s="58"/>
      <c r="H58" s="58"/>
      <c r="I58" s="58"/>
      <c r="J58" s="58"/>
    </row>
    <row r="59" spans="1:10">
      <c r="A59" s="38"/>
      <c r="B59" s="58"/>
      <c r="C59" s="68"/>
      <c r="D59" s="58"/>
      <c r="E59" s="58"/>
      <c r="F59" s="58"/>
      <c r="G59" s="58"/>
      <c r="H59" s="58"/>
      <c r="I59" s="58"/>
      <c r="J59" s="58"/>
    </row>
    <row r="60" spans="1:10">
      <c r="A60" s="38"/>
      <c r="B60" s="58"/>
      <c r="C60" s="68"/>
      <c r="D60" s="58"/>
      <c r="E60" s="58"/>
      <c r="F60" s="58"/>
      <c r="G60" s="58"/>
      <c r="H60" s="58"/>
      <c r="I60" s="58"/>
      <c r="J60" s="58"/>
    </row>
    <row r="61" spans="1:10">
      <c r="A61" s="38"/>
      <c r="B61" s="58"/>
      <c r="C61" s="68"/>
      <c r="D61" s="58"/>
      <c r="E61" s="58"/>
      <c r="F61" s="58"/>
      <c r="G61" s="58"/>
      <c r="H61" s="58"/>
      <c r="I61" s="58"/>
      <c r="J61" s="58"/>
    </row>
    <row r="62" spans="1:10">
      <c r="A62" s="38"/>
      <c r="B62" s="58"/>
      <c r="C62" s="68"/>
      <c r="D62" s="58"/>
      <c r="E62" s="58"/>
      <c r="F62" s="58"/>
      <c r="G62" s="58"/>
      <c r="H62" s="58"/>
      <c r="I62" s="58"/>
      <c r="J62" s="58"/>
    </row>
    <row r="63" spans="1:10">
      <c r="A63" s="38"/>
      <c r="B63" s="58"/>
      <c r="C63" s="58"/>
      <c r="D63" s="58"/>
      <c r="E63" s="58"/>
      <c r="F63" s="58"/>
      <c r="G63" s="58"/>
      <c r="H63" s="58"/>
      <c r="I63" s="58"/>
      <c r="J63" s="58"/>
    </row>
    <row r="64" spans="1:10">
      <c r="A64" s="38"/>
      <c r="B64" s="58"/>
      <c r="C64" s="58"/>
      <c r="D64" s="58"/>
      <c r="E64" s="58"/>
      <c r="F64" s="58"/>
      <c r="G64" s="58"/>
      <c r="H64" s="58"/>
      <c r="I64" s="58"/>
      <c r="J64" s="58"/>
    </row>
    <row r="65" spans="1:10">
      <c r="A65" s="38"/>
      <c r="B65" s="58"/>
      <c r="C65" s="68"/>
      <c r="D65" s="58"/>
      <c r="E65" s="58"/>
      <c r="F65" s="58"/>
      <c r="G65" s="58"/>
      <c r="H65" s="58"/>
      <c r="I65" s="58"/>
      <c r="J65" s="58"/>
    </row>
    <row r="66" spans="1:10">
      <c r="A66" s="38"/>
      <c r="B66" s="58"/>
      <c r="C66" s="58"/>
      <c r="D66" s="58"/>
      <c r="E66" s="58"/>
      <c r="F66" s="58"/>
      <c r="G66" s="58"/>
      <c r="H66" s="58"/>
      <c r="I66" s="58"/>
      <c r="J66" s="58"/>
    </row>
    <row r="67" spans="1:10">
      <c r="A67" s="38"/>
      <c r="B67" s="58"/>
      <c r="C67" s="68"/>
      <c r="D67" s="58"/>
      <c r="E67" s="58"/>
      <c r="F67" s="58"/>
      <c r="G67" s="58"/>
      <c r="H67" s="58"/>
      <c r="I67" s="58"/>
      <c r="J67" s="58"/>
    </row>
    <row r="68" spans="1:10">
      <c r="A68" s="38"/>
      <c r="B68" s="58"/>
      <c r="C68" s="68"/>
      <c r="D68" s="58"/>
      <c r="E68" s="58"/>
      <c r="F68" s="58"/>
      <c r="G68" s="58"/>
      <c r="H68" s="58"/>
      <c r="I68" s="58"/>
      <c r="J68" s="58"/>
    </row>
    <row r="69" spans="1:10">
      <c r="A69" s="38"/>
      <c r="B69" s="58"/>
      <c r="C69" s="68"/>
      <c r="D69" s="58"/>
      <c r="E69" s="58"/>
      <c r="F69" s="58"/>
      <c r="G69" s="58"/>
      <c r="H69" s="58"/>
      <c r="I69" s="58"/>
      <c r="J69" s="58"/>
    </row>
    <row r="70" spans="1:10">
      <c r="A70" s="38"/>
      <c r="B70" s="58"/>
      <c r="C70" s="68"/>
      <c r="D70" s="58"/>
      <c r="E70" s="58"/>
      <c r="F70" s="58"/>
      <c r="G70" s="58"/>
      <c r="H70" s="58"/>
      <c r="I70" s="58"/>
      <c r="J70" s="58"/>
    </row>
    <row r="71" spans="1:10">
      <c r="A71" s="38"/>
      <c r="B71" s="58"/>
      <c r="C71" s="68"/>
      <c r="D71" s="58"/>
      <c r="E71" s="58"/>
      <c r="F71" s="58"/>
      <c r="G71" s="58"/>
      <c r="H71" s="58"/>
      <c r="I71" s="58"/>
      <c r="J71" s="58"/>
    </row>
    <row r="72" spans="1:10">
      <c r="A72" s="38"/>
      <c r="B72" s="58"/>
      <c r="C72" s="58"/>
      <c r="D72" s="68"/>
      <c r="E72" s="68"/>
      <c r="F72" s="68"/>
      <c r="G72" s="58"/>
      <c r="H72" s="58"/>
      <c r="I72" s="58"/>
      <c r="J72" s="58"/>
    </row>
    <row r="73" spans="1:10">
      <c r="A73" s="38"/>
      <c r="B73" s="58"/>
      <c r="C73" s="68"/>
      <c r="D73" s="58"/>
      <c r="E73" s="58"/>
      <c r="F73" s="58"/>
      <c r="G73" s="58"/>
      <c r="H73" s="58"/>
      <c r="I73" s="58"/>
      <c r="J73" s="58"/>
    </row>
    <row r="74" spans="1:10">
      <c r="A74" s="38"/>
      <c r="B74" s="58"/>
      <c r="C74" s="68"/>
      <c r="D74" s="58"/>
      <c r="E74" s="58"/>
      <c r="F74" s="58"/>
      <c r="G74" s="58"/>
      <c r="H74" s="58"/>
      <c r="I74" s="58"/>
      <c r="J74" s="58"/>
    </row>
    <row r="75" spans="1:10">
      <c r="A75" s="38"/>
      <c r="B75" s="58"/>
      <c r="C75" s="68"/>
      <c r="D75" s="68"/>
      <c r="E75" s="68"/>
      <c r="F75" s="68"/>
      <c r="G75" s="58"/>
      <c r="H75" s="58"/>
      <c r="I75" s="58"/>
      <c r="J75" s="58"/>
    </row>
    <row r="76" spans="1:10">
      <c r="A76" s="38"/>
      <c r="B76" s="58"/>
      <c r="C76" s="68"/>
      <c r="D76" s="58"/>
      <c r="E76" s="58"/>
      <c r="F76" s="58"/>
      <c r="G76" s="58"/>
      <c r="H76" s="58"/>
      <c r="I76" s="58"/>
      <c r="J76" s="58"/>
    </row>
    <row r="77" spans="1:10">
      <c r="A77" s="38"/>
      <c r="B77" s="58"/>
      <c r="C77" s="68"/>
      <c r="D77" s="58"/>
      <c r="E77" s="58"/>
      <c r="F77" s="58"/>
      <c r="G77" s="58"/>
      <c r="H77" s="58"/>
      <c r="I77" s="58"/>
      <c r="J77" s="58"/>
    </row>
    <row r="78" spans="1:10">
      <c r="A78" s="38"/>
      <c r="B78" s="58"/>
      <c r="C78" s="58"/>
      <c r="D78" s="58"/>
      <c r="E78" s="58"/>
      <c r="F78" s="58"/>
      <c r="G78" s="58"/>
      <c r="H78" s="58"/>
      <c r="I78" s="58"/>
      <c r="J78" s="58"/>
    </row>
    <row r="79" spans="1:10">
      <c r="A79" s="38"/>
      <c r="B79" s="115"/>
      <c r="C79" s="115"/>
      <c r="D79" s="115"/>
      <c r="E79" s="115"/>
      <c r="F79" s="115"/>
      <c r="G79" s="115"/>
      <c r="H79" s="115"/>
      <c r="I79" s="115"/>
      <c r="J79" s="58"/>
    </row>
    <row r="80" spans="1:10">
      <c r="A80" s="38"/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29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{2B6E2181-CAE3-4219-B0B6-070B26F96EF0}</x14:id>
        </ext>
      </extLst>
    </cfRule>
  </conditionalFormatting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{752EAAFD-2470-4A4E-8224-EE4F596267EB}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6E2181-CAE3-4219-B0B6-070B26F96E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I29:I78</xm:sqref>
        </x14:conditionalFormatting>
        <x14:conditionalFormatting xmlns:xm="http://schemas.microsoft.com/office/excel/2006/main">
          <x14:cfRule type="dataBar" id="{752EAAFD-2470-4A4E-8224-EE4F596267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0"/>
  <sheetViews>
    <sheetView workbookViewId="0">
      <selection activeCell="H38" sqref="H38"/>
    </sheetView>
  </sheetViews>
  <sheetFormatPr defaultRowHeight="15"/>
  <cols>
    <col min="2" max="2" width="6.140625" customWidth="1"/>
    <col min="3" max="3" width="43" customWidth="1"/>
    <col min="4" max="4" width="7.42578125" customWidth="1"/>
    <col min="5" max="5" width="9" customWidth="1"/>
    <col min="6" max="6" width="5" customWidth="1"/>
    <col min="7" max="7" width="10.28515625" customWidth="1"/>
    <col min="8" max="8" width="16.28515625" customWidth="1"/>
    <col min="9" max="9" width="7.85546875" customWidth="1"/>
    <col min="10" max="10" width="7.7109375" customWidth="1"/>
  </cols>
  <sheetData>
    <row r="2" spans="2:12">
      <c r="B2" s="58"/>
      <c r="C2" s="58"/>
      <c r="D2" s="58"/>
      <c r="E2" s="58"/>
      <c r="F2" s="58"/>
      <c r="G2" s="198"/>
      <c r="H2" s="198"/>
      <c r="I2" s="58"/>
      <c r="J2" s="58"/>
    </row>
    <row r="3" spans="2:12">
      <c r="B3" s="120"/>
      <c r="C3" s="107"/>
      <c r="D3" s="69"/>
      <c r="E3" s="69"/>
      <c r="F3" s="69"/>
      <c r="G3" s="69"/>
      <c r="H3" s="69"/>
      <c r="I3" s="49" t="s">
        <v>3</v>
      </c>
      <c r="J3" s="50"/>
      <c r="K3" s="16"/>
      <c r="L3" s="19"/>
    </row>
    <row r="4" spans="2:12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  <c r="L4" s="18"/>
    </row>
    <row r="5" spans="2:12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7">
        <v>43586</v>
      </c>
      <c r="J5" s="26">
        <v>44409</v>
      </c>
      <c r="K5" s="6" t="s">
        <v>7</v>
      </c>
      <c r="L5" s="6" t="s">
        <v>8</v>
      </c>
    </row>
    <row r="6" spans="2:12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9">
        <v>4</v>
      </c>
      <c r="J6" s="8">
        <v>4</v>
      </c>
      <c r="K6" s="9">
        <f t="shared" ref="K6:K28" si="0">J6-I6</f>
        <v>0</v>
      </c>
      <c r="L6" s="9"/>
    </row>
    <row r="7" spans="2:12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9">
        <v>3</v>
      </c>
      <c r="J7" s="8">
        <v>3</v>
      </c>
      <c r="K7" s="9">
        <f t="shared" si="0"/>
        <v>0</v>
      </c>
      <c r="L7" s="9"/>
    </row>
    <row r="8" spans="2:12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9">
        <v>1</v>
      </c>
      <c r="J8" s="8">
        <v>1</v>
      </c>
      <c r="K8" s="9">
        <f t="shared" si="0"/>
        <v>0</v>
      </c>
      <c r="L8" s="9"/>
    </row>
    <row r="9" spans="2:12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9">
        <v>3</v>
      </c>
      <c r="J9" s="8">
        <v>3</v>
      </c>
      <c r="K9" s="9">
        <f t="shared" si="0"/>
        <v>0</v>
      </c>
      <c r="L9" s="9"/>
    </row>
    <row r="10" spans="2:12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9">
        <v>0</v>
      </c>
      <c r="J10" s="8">
        <v>0</v>
      </c>
      <c r="K10" s="9">
        <f t="shared" si="0"/>
        <v>0</v>
      </c>
      <c r="L10" s="9"/>
    </row>
    <row r="11" spans="2:12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9">
        <v>0</v>
      </c>
      <c r="J11" s="8">
        <v>0</v>
      </c>
      <c r="K11" s="9">
        <f t="shared" si="0"/>
        <v>0</v>
      </c>
      <c r="L11" s="9"/>
    </row>
    <row r="12" spans="2:12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9">
        <v>2</v>
      </c>
      <c r="J12" s="8">
        <v>2</v>
      </c>
      <c r="K12" s="9">
        <f t="shared" si="0"/>
        <v>0</v>
      </c>
      <c r="L12" s="9"/>
    </row>
    <row r="13" spans="2:12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9">
        <v>1</v>
      </c>
      <c r="J13" s="8">
        <v>1</v>
      </c>
      <c r="K13" s="9">
        <f t="shared" si="0"/>
        <v>0</v>
      </c>
      <c r="L13" s="9">
        <v>1</v>
      </c>
    </row>
    <row r="14" spans="2:12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9">
        <v>1</v>
      </c>
      <c r="J14" s="8">
        <v>1</v>
      </c>
      <c r="K14" s="9">
        <f t="shared" si="0"/>
        <v>0</v>
      </c>
      <c r="L14" s="9"/>
    </row>
    <row r="15" spans="2:12" ht="22.5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9">
        <v>2</v>
      </c>
      <c r="J15" s="8">
        <v>2</v>
      </c>
      <c r="K15" s="9">
        <f t="shared" si="0"/>
        <v>0</v>
      </c>
      <c r="L15" s="9">
        <v>1</v>
      </c>
    </row>
    <row r="16" spans="2:12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9">
        <v>2</v>
      </c>
      <c r="J16" s="8">
        <v>2</v>
      </c>
      <c r="K16" s="9">
        <f t="shared" si="0"/>
        <v>0</v>
      </c>
      <c r="L16" s="9"/>
    </row>
    <row r="17" spans="2:12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9">
        <v>0</v>
      </c>
      <c r="J17" s="8">
        <v>0</v>
      </c>
      <c r="K17" s="9">
        <f t="shared" si="0"/>
        <v>0</v>
      </c>
      <c r="L17" s="9"/>
    </row>
    <row r="18" spans="2:12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9">
        <v>1</v>
      </c>
      <c r="J18" s="8">
        <v>1</v>
      </c>
      <c r="K18" s="9">
        <f t="shared" si="0"/>
        <v>0</v>
      </c>
      <c r="L18" s="9"/>
    </row>
    <row r="19" spans="2:12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9">
        <v>3</v>
      </c>
      <c r="J19" s="8">
        <v>3</v>
      </c>
      <c r="K19" s="9">
        <f t="shared" si="0"/>
        <v>0</v>
      </c>
      <c r="L19" s="9"/>
    </row>
    <row r="20" spans="2:12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9">
        <v>3</v>
      </c>
      <c r="J20" s="8">
        <v>3</v>
      </c>
      <c r="K20" s="9">
        <f t="shared" si="0"/>
        <v>0</v>
      </c>
      <c r="L20" s="9">
        <v>1</v>
      </c>
    </row>
    <row r="21" spans="2:12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9">
        <v>3</v>
      </c>
      <c r="J21" s="8">
        <v>3</v>
      </c>
      <c r="K21" s="9">
        <f t="shared" si="0"/>
        <v>0</v>
      </c>
      <c r="L21" s="9"/>
    </row>
    <row r="22" spans="2:12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9">
        <v>1</v>
      </c>
      <c r="J22" s="8">
        <v>1</v>
      </c>
      <c r="K22" s="9">
        <f t="shared" si="0"/>
        <v>0</v>
      </c>
      <c r="L22" s="9"/>
    </row>
    <row r="23" spans="2:12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9">
        <v>3</v>
      </c>
      <c r="J23" s="8">
        <v>3</v>
      </c>
      <c r="K23" s="9">
        <f t="shared" si="0"/>
        <v>0</v>
      </c>
      <c r="L23" s="9"/>
    </row>
    <row r="24" spans="2:12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9">
        <v>3</v>
      </c>
      <c r="J24" s="8">
        <v>3</v>
      </c>
      <c r="K24" s="9">
        <f t="shared" si="0"/>
        <v>0</v>
      </c>
      <c r="L24" s="9"/>
    </row>
    <row r="25" spans="2:12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1</v>
      </c>
      <c r="K25" s="10">
        <f t="shared" si="0"/>
        <v>-2</v>
      </c>
      <c r="L25" s="10"/>
    </row>
    <row r="26" spans="2:12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9">
        <v>0</v>
      </c>
      <c r="J26" s="9">
        <v>1</v>
      </c>
      <c r="K26" s="9">
        <f t="shared" si="0"/>
        <v>1</v>
      </c>
      <c r="L26" s="9">
        <v>1</v>
      </c>
    </row>
    <row r="27" spans="2:12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39</v>
      </c>
      <c r="J27" s="167">
        <f>SUM(J6:J26)</f>
        <v>38</v>
      </c>
      <c r="K27" s="167">
        <f t="shared" si="0"/>
        <v>-1</v>
      </c>
      <c r="L27" s="168"/>
    </row>
    <row r="28" spans="2:12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0.17567567567567569</v>
      </c>
      <c r="J28" s="169">
        <f>J27/(3*74)</f>
        <v>0.17117117117117117</v>
      </c>
      <c r="K28" s="167">
        <f t="shared" si="0"/>
        <v>-4.504504504504514E-3</v>
      </c>
      <c r="L28" s="168"/>
    </row>
    <row r="29" spans="2:12">
      <c r="B29" s="58"/>
      <c r="C29" s="58"/>
      <c r="D29" s="58"/>
      <c r="E29" s="58"/>
      <c r="F29" s="58"/>
      <c r="G29" s="58"/>
      <c r="H29" s="58"/>
      <c r="I29" s="58"/>
      <c r="J29" s="58"/>
    </row>
    <row r="30" spans="2:12">
      <c r="B30" s="58"/>
      <c r="C30" s="58"/>
      <c r="D30" s="68"/>
      <c r="E30" s="68"/>
      <c r="F30" s="68"/>
      <c r="G30" s="58"/>
      <c r="H30" s="58"/>
      <c r="I30" s="58"/>
      <c r="J30" s="58"/>
    </row>
    <row r="31" spans="2:12">
      <c r="B31" s="58"/>
      <c r="C31" s="68"/>
      <c r="D31" s="58"/>
      <c r="E31" s="58"/>
      <c r="F31" s="58"/>
      <c r="G31" s="58"/>
      <c r="H31" s="58"/>
      <c r="I31" s="58"/>
      <c r="J31" s="58"/>
    </row>
    <row r="32" spans="2:12">
      <c r="B32" s="58"/>
      <c r="C32" s="58"/>
      <c r="D32" s="58"/>
      <c r="E32" s="58"/>
      <c r="F32" s="58"/>
      <c r="G32" s="58"/>
      <c r="H32" s="58"/>
      <c r="I32" s="58"/>
      <c r="J32" s="58"/>
    </row>
    <row r="33" spans="2:10">
      <c r="B33" s="58"/>
      <c r="C33" s="58"/>
      <c r="D33" s="58"/>
      <c r="E33" s="58"/>
      <c r="F33" s="58"/>
      <c r="G33" s="58"/>
      <c r="H33" s="58"/>
      <c r="I33" s="58"/>
      <c r="J33" s="58"/>
    </row>
    <row r="34" spans="2:10">
      <c r="B34" s="58"/>
      <c r="C34" s="58"/>
      <c r="D34" s="58"/>
      <c r="E34" s="58"/>
      <c r="F34" s="58"/>
      <c r="G34" s="58"/>
      <c r="H34" s="58"/>
      <c r="I34" s="58"/>
      <c r="J34" s="58"/>
    </row>
    <row r="35" spans="2:10">
      <c r="B35" s="58"/>
      <c r="C35" s="58"/>
      <c r="D35" s="58"/>
      <c r="E35" s="58"/>
      <c r="F35" s="58"/>
      <c r="G35" s="58"/>
      <c r="H35" s="58"/>
      <c r="I35" s="58"/>
      <c r="J35" s="58"/>
    </row>
    <row r="36" spans="2:10">
      <c r="B36" s="58"/>
      <c r="C36" s="58"/>
      <c r="D36" s="114"/>
      <c r="E36" s="58"/>
      <c r="F36" s="58"/>
      <c r="G36" s="58"/>
      <c r="H36" s="58"/>
      <c r="I36" s="58"/>
      <c r="J36" s="58"/>
    </row>
    <row r="37" spans="2:10">
      <c r="B37" s="58"/>
      <c r="C37" s="68"/>
      <c r="D37" s="58"/>
      <c r="E37" s="58"/>
      <c r="F37" s="58"/>
      <c r="G37" s="58"/>
      <c r="H37" s="58"/>
      <c r="I37" s="58"/>
      <c r="J37" s="58"/>
    </row>
    <row r="38" spans="2:10">
      <c r="B38" s="58"/>
      <c r="C38" s="58"/>
      <c r="D38" s="58"/>
      <c r="E38" s="58"/>
      <c r="F38" s="58"/>
      <c r="G38" s="58"/>
      <c r="H38" s="58"/>
      <c r="I38" s="58"/>
      <c r="J38" s="58"/>
    </row>
    <row r="39" spans="2:10">
      <c r="B39" s="58"/>
      <c r="C39" s="58"/>
      <c r="D39" s="58"/>
      <c r="E39" s="58"/>
      <c r="F39" s="58"/>
      <c r="G39" s="58"/>
      <c r="H39" s="58"/>
      <c r="I39" s="58"/>
      <c r="J39" s="58"/>
    </row>
    <row r="40" spans="2:10">
      <c r="B40" s="58"/>
      <c r="C40" s="58"/>
      <c r="D40" s="58"/>
      <c r="E40" s="58"/>
      <c r="F40" s="58"/>
      <c r="G40" s="58"/>
      <c r="H40" s="58"/>
      <c r="I40" s="58"/>
      <c r="J40" s="58"/>
    </row>
    <row r="41" spans="2:10">
      <c r="B41" s="58"/>
      <c r="C41" s="58"/>
      <c r="D41" s="58"/>
      <c r="E41" s="58"/>
      <c r="F41" s="58"/>
      <c r="G41" s="58"/>
      <c r="H41" s="58"/>
      <c r="I41" s="58"/>
      <c r="J41" s="58"/>
    </row>
    <row r="42" spans="2:10">
      <c r="B42" s="58"/>
      <c r="C42" s="68"/>
      <c r="D42" s="58"/>
      <c r="E42" s="58"/>
      <c r="F42" s="58"/>
      <c r="G42" s="58"/>
      <c r="H42" s="58"/>
      <c r="I42" s="58"/>
      <c r="J42" s="58"/>
    </row>
    <row r="43" spans="2:10">
      <c r="B43" s="58"/>
      <c r="C43" s="68"/>
      <c r="D43" s="58"/>
      <c r="E43" s="58"/>
      <c r="F43" s="58"/>
      <c r="G43" s="58"/>
      <c r="H43" s="58"/>
      <c r="I43" s="58"/>
      <c r="J43" s="58"/>
    </row>
    <row r="44" spans="2:10">
      <c r="B44" s="58"/>
      <c r="C44" s="68"/>
      <c r="D44" s="68"/>
      <c r="E44" s="68"/>
      <c r="F44" s="68"/>
      <c r="G44" s="58"/>
      <c r="H44" s="58"/>
      <c r="I44" s="58"/>
      <c r="J44" s="58"/>
    </row>
    <row r="45" spans="2:10">
      <c r="B45" s="58"/>
      <c r="C45" s="58"/>
      <c r="D45" s="58"/>
      <c r="E45" s="58"/>
      <c r="F45" s="58"/>
      <c r="G45" s="58"/>
      <c r="H45" s="58"/>
      <c r="I45" s="58"/>
      <c r="J45" s="58"/>
    </row>
    <row r="46" spans="2:10">
      <c r="B46" s="58"/>
      <c r="C46" s="68"/>
      <c r="D46" s="58"/>
      <c r="E46" s="58"/>
      <c r="F46" s="58"/>
      <c r="G46" s="58"/>
      <c r="H46" s="58"/>
      <c r="I46" s="58"/>
      <c r="J46" s="58"/>
    </row>
    <row r="47" spans="2:10">
      <c r="B47" s="58"/>
      <c r="C47" s="68"/>
      <c r="D47" s="68"/>
      <c r="E47" s="68"/>
      <c r="F47" s="68"/>
      <c r="G47" s="58"/>
      <c r="H47" s="58"/>
      <c r="I47" s="58"/>
      <c r="J47" s="58"/>
    </row>
    <row r="48" spans="2:10">
      <c r="B48" s="58"/>
      <c r="C48" s="58"/>
      <c r="D48" s="68"/>
      <c r="E48" s="68"/>
      <c r="F48" s="68"/>
      <c r="G48" s="58"/>
      <c r="H48" s="58"/>
      <c r="I48" s="58"/>
      <c r="J48" s="58"/>
    </row>
    <row r="49" spans="2:10">
      <c r="B49" s="58"/>
      <c r="C49" s="58"/>
      <c r="D49" s="68"/>
      <c r="E49" s="68"/>
      <c r="F49" s="68"/>
      <c r="G49" s="58"/>
      <c r="H49" s="58"/>
      <c r="I49" s="58"/>
      <c r="J49" s="58"/>
    </row>
    <row r="50" spans="2:10">
      <c r="B50" s="58"/>
      <c r="C50" s="68"/>
      <c r="D50" s="58"/>
      <c r="E50" s="58"/>
      <c r="F50" s="58"/>
      <c r="G50" s="58"/>
      <c r="H50" s="58"/>
      <c r="I50" s="58"/>
      <c r="J50" s="58"/>
    </row>
    <row r="51" spans="2:10">
      <c r="B51" s="58"/>
      <c r="C51" s="68"/>
      <c r="D51" s="58"/>
      <c r="E51" s="58"/>
      <c r="F51" s="58"/>
      <c r="G51" s="58"/>
      <c r="H51" s="58"/>
      <c r="I51" s="58"/>
      <c r="J51" s="58"/>
    </row>
    <row r="52" spans="2:10">
      <c r="B52" s="58"/>
      <c r="C52" s="58"/>
      <c r="D52" s="68"/>
      <c r="E52" s="68"/>
      <c r="F52" s="68"/>
      <c r="G52" s="58"/>
      <c r="H52" s="58"/>
      <c r="I52" s="58"/>
      <c r="J52" s="58"/>
    </row>
    <row r="53" spans="2:10">
      <c r="B53" s="58"/>
      <c r="C53" s="58"/>
      <c r="D53" s="68"/>
      <c r="E53" s="68"/>
      <c r="F53" s="68"/>
      <c r="G53" s="58"/>
      <c r="H53" s="58"/>
      <c r="I53" s="58"/>
      <c r="J53" s="58"/>
    </row>
    <row r="54" spans="2:10">
      <c r="B54" s="58"/>
      <c r="C54" s="58"/>
      <c r="D54" s="58"/>
      <c r="E54" s="58"/>
      <c r="F54" s="58"/>
      <c r="G54" s="58"/>
      <c r="H54" s="58"/>
      <c r="I54" s="58"/>
      <c r="J54" s="58"/>
    </row>
    <row r="55" spans="2:10">
      <c r="B55" s="58"/>
      <c r="C55" s="68"/>
      <c r="D55" s="68"/>
      <c r="E55" s="68"/>
      <c r="F55" s="68"/>
      <c r="G55" s="58"/>
      <c r="H55" s="58"/>
      <c r="I55" s="58"/>
      <c r="J55" s="58"/>
    </row>
    <row r="56" spans="2:10">
      <c r="B56" s="58"/>
      <c r="C56" s="68"/>
      <c r="D56" s="58"/>
      <c r="E56" s="58"/>
      <c r="F56" s="58"/>
      <c r="G56" s="58"/>
      <c r="H56" s="58"/>
      <c r="I56" s="58"/>
      <c r="J56" s="58"/>
    </row>
    <row r="57" spans="2:10">
      <c r="B57" s="58"/>
      <c r="C57" s="68"/>
      <c r="D57" s="58"/>
      <c r="E57" s="58"/>
      <c r="F57" s="58"/>
      <c r="G57" s="58"/>
      <c r="H57" s="58"/>
      <c r="I57" s="58"/>
      <c r="J57" s="58"/>
    </row>
    <row r="58" spans="2:10">
      <c r="B58" s="58"/>
      <c r="C58" s="68"/>
      <c r="D58" s="58"/>
      <c r="E58" s="58"/>
      <c r="F58" s="58"/>
      <c r="G58" s="58"/>
      <c r="H58" s="58"/>
      <c r="I58" s="58"/>
      <c r="J58" s="58"/>
    </row>
    <row r="59" spans="2:10">
      <c r="B59" s="58"/>
      <c r="C59" s="68"/>
      <c r="D59" s="58"/>
      <c r="E59" s="58"/>
      <c r="F59" s="58"/>
      <c r="G59" s="58"/>
      <c r="H59" s="58"/>
      <c r="I59" s="58"/>
      <c r="J59" s="58"/>
    </row>
    <row r="60" spans="2:10">
      <c r="B60" s="58"/>
      <c r="C60" s="68"/>
      <c r="D60" s="58"/>
      <c r="E60" s="58"/>
      <c r="F60" s="58"/>
      <c r="G60" s="58"/>
      <c r="H60" s="58"/>
      <c r="I60" s="58"/>
      <c r="J60" s="58"/>
    </row>
    <row r="61" spans="2:10">
      <c r="B61" s="58"/>
      <c r="C61" s="68"/>
      <c r="D61" s="58"/>
      <c r="E61" s="58"/>
      <c r="F61" s="58"/>
      <c r="G61" s="58"/>
      <c r="H61" s="58"/>
      <c r="I61" s="58"/>
      <c r="J61" s="58"/>
    </row>
    <row r="62" spans="2:10">
      <c r="B62" s="58"/>
      <c r="C62" s="68"/>
      <c r="D62" s="58"/>
      <c r="E62" s="58"/>
      <c r="F62" s="58"/>
      <c r="G62" s="58"/>
      <c r="H62" s="58"/>
      <c r="I62" s="58"/>
      <c r="J62" s="58"/>
    </row>
    <row r="63" spans="2:10">
      <c r="B63" s="58"/>
      <c r="C63" s="58"/>
      <c r="D63" s="58"/>
      <c r="E63" s="58"/>
      <c r="F63" s="58"/>
      <c r="G63" s="58"/>
      <c r="H63" s="58"/>
      <c r="I63" s="58"/>
      <c r="J63" s="58"/>
    </row>
    <row r="64" spans="2:10">
      <c r="B64" s="58"/>
      <c r="C64" s="58"/>
      <c r="D64" s="58"/>
      <c r="E64" s="58"/>
      <c r="F64" s="58"/>
      <c r="G64" s="58"/>
      <c r="H64" s="58"/>
      <c r="I64" s="58"/>
      <c r="J64" s="58"/>
    </row>
    <row r="65" spans="2:10">
      <c r="B65" s="58"/>
      <c r="C65" s="68"/>
      <c r="D65" s="58"/>
      <c r="E65" s="58"/>
      <c r="F65" s="58"/>
      <c r="G65" s="58"/>
      <c r="H65" s="58"/>
      <c r="I65" s="58"/>
      <c r="J65" s="58"/>
    </row>
    <row r="66" spans="2:10">
      <c r="B66" s="58"/>
      <c r="C66" s="58"/>
      <c r="D66" s="58"/>
      <c r="E66" s="58"/>
      <c r="F66" s="58"/>
      <c r="G66" s="58"/>
      <c r="H66" s="58"/>
      <c r="I66" s="58"/>
      <c r="J66" s="58"/>
    </row>
    <row r="67" spans="2:10">
      <c r="B67" s="58"/>
      <c r="C67" s="68"/>
      <c r="D67" s="58"/>
      <c r="E67" s="58"/>
      <c r="F67" s="58"/>
      <c r="G67" s="58"/>
      <c r="H67" s="58"/>
      <c r="I67" s="58"/>
      <c r="J67" s="58"/>
    </row>
    <row r="68" spans="2:10">
      <c r="B68" s="58"/>
      <c r="C68" s="68"/>
      <c r="D68" s="58"/>
      <c r="E68" s="58"/>
      <c r="F68" s="58"/>
      <c r="G68" s="58"/>
      <c r="H68" s="58"/>
      <c r="I68" s="58"/>
      <c r="J68" s="58"/>
    </row>
    <row r="69" spans="2:10">
      <c r="B69" s="58"/>
      <c r="C69" s="68"/>
      <c r="D69" s="58"/>
      <c r="E69" s="58"/>
      <c r="F69" s="58"/>
      <c r="G69" s="58"/>
      <c r="H69" s="58"/>
      <c r="I69" s="58"/>
      <c r="J69" s="58"/>
    </row>
    <row r="70" spans="2:10">
      <c r="B70" s="58"/>
      <c r="C70" s="68"/>
      <c r="D70" s="58"/>
      <c r="E70" s="58"/>
      <c r="F70" s="58"/>
      <c r="G70" s="58"/>
      <c r="H70" s="58"/>
      <c r="I70" s="58"/>
      <c r="J70" s="58"/>
    </row>
    <row r="71" spans="2:10">
      <c r="B71" s="58"/>
      <c r="C71" s="68"/>
      <c r="D71" s="58"/>
      <c r="E71" s="58"/>
      <c r="F71" s="58"/>
      <c r="G71" s="58"/>
      <c r="H71" s="58"/>
      <c r="I71" s="58"/>
      <c r="J71" s="58"/>
    </row>
    <row r="72" spans="2:10">
      <c r="B72" s="58"/>
      <c r="C72" s="58"/>
      <c r="D72" s="68"/>
      <c r="E72" s="68"/>
      <c r="F72" s="68"/>
      <c r="G72" s="58"/>
      <c r="H72" s="58"/>
      <c r="I72" s="58"/>
      <c r="J72" s="58"/>
    </row>
    <row r="73" spans="2:10">
      <c r="B73" s="58"/>
      <c r="C73" s="68"/>
      <c r="D73" s="58"/>
      <c r="E73" s="58"/>
      <c r="F73" s="58"/>
      <c r="G73" s="58"/>
      <c r="H73" s="58"/>
      <c r="I73" s="58"/>
      <c r="J73" s="58"/>
    </row>
    <row r="74" spans="2:10">
      <c r="B74" s="58"/>
      <c r="C74" s="68"/>
      <c r="D74" s="58"/>
      <c r="E74" s="58"/>
      <c r="F74" s="58"/>
      <c r="G74" s="58"/>
      <c r="H74" s="58"/>
      <c r="I74" s="58"/>
      <c r="J74" s="58"/>
    </row>
    <row r="75" spans="2:10">
      <c r="B75" s="58"/>
      <c r="C75" s="68"/>
      <c r="D75" s="68"/>
      <c r="E75" s="68"/>
      <c r="F75" s="68"/>
      <c r="G75" s="58"/>
      <c r="H75" s="58"/>
      <c r="I75" s="58"/>
      <c r="J75" s="58"/>
    </row>
    <row r="76" spans="2:10">
      <c r="B76" s="58"/>
      <c r="C76" s="68"/>
      <c r="D76" s="58"/>
      <c r="E76" s="58"/>
      <c r="F76" s="58"/>
      <c r="G76" s="58"/>
      <c r="H76" s="58"/>
      <c r="I76" s="58"/>
      <c r="J76" s="58"/>
    </row>
    <row r="77" spans="2:10">
      <c r="B77" s="58"/>
      <c r="C77" s="68"/>
      <c r="D77" s="58"/>
      <c r="E77" s="58"/>
      <c r="F77" s="58"/>
      <c r="G77" s="58"/>
      <c r="H77" s="58"/>
      <c r="I77" s="58"/>
      <c r="J77" s="58"/>
    </row>
    <row r="78" spans="2:10">
      <c r="B78" s="58"/>
      <c r="C78" s="58"/>
      <c r="D78" s="58"/>
      <c r="E78" s="58"/>
      <c r="F78" s="58"/>
      <c r="G78" s="58"/>
      <c r="H78" s="58"/>
      <c r="I78" s="58"/>
      <c r="J78" s="58"/>
    </row>
    <row r="79" spans="2:10">
      <c r="B79" s="115"/>
      <c r="C79" s="115"/>
      <c r="D79" s="115"/>
      <c r="E79" s="115"/>
      <c r="F79" s="115"/>
      <c r="G79" s="115"/>
      <c r="H79" s="115"/>
      <c r="I79" s="115"/>
      <c r="J79" s="58"/>
    </row>
    <row r="80" spans="2:10"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29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{808FE289-EEC7-4CAE-8EB9-F8D020498AAB}</x14:id>
        </ext>
      </extLst>
    </cfRule>
  </conditionalFormatting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{924252FC-F529-443F-B45E-16E3CD761D55}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8FE289-EEC7-4CAE-8EB9-F8D020498A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I29:I78</xm:sqref>
        </x14:conditionalFormatting>
        <x14:conditionalFormatting xmlns:xm="http://schemas.microsoft.com/office/excel/2006/main">
          <x14:cfRule type="dataBar" id="{924252FC-F529-443F-B45E-16E3CD761D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0"/>
  <sheetViews>
    <sheetView workbookViewId="0">
      <selection activeCell="C28" sqref="C28"/>
    </sheetView>
  </sheetViews>
  <sheetFormatPr defaultRowHeight="15"/>
  <cols>
    <col min="2" max="2" width="6.5703125" customWidth="1"/>
    <col min="3" max="3" width="42.85546875" customWidth="1"/>
    <col min="4" max="4" width="7.42578125" customWidth="1"/>
    <col min="5" max="5" width="8.28515625" customWidth="1"/>
    <col min="6" max="6" width="4.5703125" customWidth="1"/>
    <col min="7" max="7" width="10" customWidth="1"/>
    <col min="8" max="8" width="16.140625" customWidth="1"/>
    <col min="9" max="9" width="7.42578125" customWidth="1"/>
    <col min="10" max="10" width="7.28515625" customWidth="1"/>
  </cols>
  <sheetData>
    <row r="2" spans="2:12">
      <c r="B2" s="58"/>
      <c r="C2" s="58"/>
      <c r="D2" s="58"/>
      <c r="E2" s="58"/>
      <c r="F2" s="58"/>
      <c r="G2" s="198"/>
      <c r="H2" s="198"/>
      <c r="I2" s="58"/>
      <c r="J2" s="58"/>
    </row>
    <row r="3" spans="2:12">
      <c r="B3" s="120"/>
      <c r="C3" s="107"/>
      <c r="D3" s="69"/>
      <c r="E3" s="69"/>
      <c r="F3" s="69"/>
      <c r="G3" s="69"/>
      <c r="H3" s="69"/>
      <c r="I3" s="49" t="s">
        <v>3</v>
      </c>
      <c r="J3" s="50"/>
      <c r="K3" s="16"/>
      <c r="L3" s="19"/>
    </row>
    <row r="4" spans="2:12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  <c r="L4" s="18"/>
    </row>
    <row r="5" spans="2:12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7">
        <v>43586</v>
      </c>
      <c r="J5" s="26">
        <v>44409</v>
      </c>
      <c r="K5" s="6" t="s">
        <v>7</v>
      </c>
      <c r="L5" s="6" t="s">
        <v>8</v>
      </c>
    </row>
    <row r="6" spans="2:12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9">
        <v>4</v>
      </c>
      <c r="J6" s="8">
        <v>4</v>
      </c>
      <c r="K6" s="9">
        <f t="shared" ref="K6:K28" si="0">J6-I6</f>
        <v>0</v>
      </c>
      <c r="L6" s="9"/>
    </row>
    <row r="7" spans="2:12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9">
        <v>0</v>
      </c>
      <c r="J7" s="8">
        <v>0</v>
      </c>
      <c r="K7" s="9">
        <f t="shared" si="0"/>
        <v>0</v>
      </c>
      <c r="L7" s="9"/>
    </row>
    <row r="8" spans="2:12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9">
        <v>0</v>
      </c>
      <c r="J8" s="8">
        <v>0</v>
      </c>
      <c r="K8" s="9">
        <f t="shared" si="0"/>
        <v>0</v>
      </c>
      <c r="L8" s="9"/>
    </row>
    <row r="9" spans="2:12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9">
        <v>0</v>
      </c>
      <c r="J9" s="8">
        <v>0</v>
      </c>
      <c r="K9" s="9">
        <f t="shared" si="0"/>
        <v>0</v>
      </c>
      <c r="L9" s="9"/>
    </row>
    <row r="10" spans="2:12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9">
        <v>0</v>
      </c>
      <c r="J10" s="8">
        <v>0</v>
      </c>
      <c r="K10" s="9">
        <f t="shared" si="0"/>
        <v>0</v>
      </c>
      <c r="L10" s="9"/>
    </row>
    <row r="11" spans="2:12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9">
        <v>0</v>
      </c>
      <c r="J11" s="8">
        <v>0</v>
      </c>
      <c r="K11" s="9">
        <f t="shared" si="0"/>
        <v>0</v>
      </c>
      <c r="L11" s="9"/>
    </row>
    <row r="12" spans="2:12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9">
        <v>3</v>
      </c>
      <c r="J12" s="8">
        <v>3</v>
      </c>
      <c r="K12" s="9">
        <f t="shared" si="0"/>
        <v>0</v>
      </c>
      <c r="L12" s="9"/>
    </row>
    <row r="13" spans="2:12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9">
        <v>1</v>
      </c>
      <c r="J13" s="8">
        <v>1</v>
      </c>
      <c r="K13" s="9">
        <f t="shared" si="0"/>
        <v>0</v>
      </c>
      <c r="L13" s="9">
        <v>1</v>
      </c>
    </row>
    <row r="14" spans="2:12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9">
        <v>1</v>
      </c>
      <c r="J14" s="8">
        <v>1</v>
      </c>
      <c r="K14" s="9">
        <f t="shared" si="0"/>
        <v>0</v>
      </c>
      <c r="L14" s="9"/>
    </row>
    <row r="15" spans="2:12" ht="22.5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9">
        <v>2</v>
      </c>
      <c r="J15" s="8">
        <v>2</v>
      </c>
      <c r="K15" s="9">
        <f t="shared" si="0"/>
        <v>0</v>
      </c>
      <c r="L15" s="9">
        <v>1</v>
      </c>
    </row>
    <row r="16" spans="2:12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9">
        <v>2</v>
      </c>
      <c r="J16" s="8">
        <v>2</v>
      </c>
      <c r="K16" s="9">
        <f t="shared" si="0"/>
        <v>0</v>
      </c>
      <c r="L16" s="9"/>
    </row>
    <row r="17" spans="2:12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9">
        <v>0</v>
      </c>
      <c r="J17" s="8">
        <v>0</v>
      </c>
      <c r="K17" s="9">
        <f t="shared" si="0"/>
        <v>0</v>
      </c>
      <c r="L17" s="9"/>
    </row>
    <row r="18" spans="2:12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9">
        <v>1</v>
      </c>
      <c r="J18" s="8">
        <v>1</v>
      </c>
      <c r="K18" s="9">
        <f t="shared" si="0"/>
        <v>0</v>
      </c>
      <c r="L18" s="9"/>
    </row>
    <row r="19" spans="2:12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9">
        <v>2</v>
      </c>
      <c r="J19" s="8">
        <v>2</v>
      </c>
      <c r="K19" s="9">
        <f t="shared" si="0"/>
        <v>0</v>
      </c>
      <c r="L19" s="9"/>
    </row>
    <row r="20" spans="2:12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9">
        <v>1</v>
      </c>
      <c r="J20" s="8">
        <v>1</v>
      </c>
      <c r="K20" s="9">
        <f t="shared" si="0"/>
        <v>0</v>
      </c>
      <c r="L20" s="9">
        <v>1</v>
      </c>
    </row>
    <row r="21" spans="2:12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9">
        <v>3</v>
      </c>
      <c r="J21" s="8">
        <v>3</v>
      </c>
      <c r="K21" s="9">
        <f t="shared" si="0"/>
        <v>0</v>
      </c>
      <c r="L21" s="9"/>
    </row>
    <row r="22" spans="2:12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9">
        <v>3</v>
      </c>
      <c r="J22" s="8">
        <v>3</v>
      </c>
      <c r="K22" s="9">
        <f t="shared" si="0"/>
        <v>0</v>
      </c>
      <c r="L22" s="9"/>
    </row>
    <row r="23" spans="2:12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9">
        <v>3</v>
      </c>
      <c r="J23" s="8">
        <v>3</v>
      </c>
      <c r="K23" s="9">
        <f t="shared" si="0"/>
        <v>0</v>
      </c>
      <c r="L23" s="9"/>
    </row>
    <row r="24" spans="2:12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9">
        <v>3</v>
      </c>
      <c r="J24" s="8">
        <v>2</v>
      </c>
      <c r="K24" s="9">
        <f t="shared" si="0"/>
        <v>-1</v>
      </c>
      <c r="L24" s="9"/>
    </row>
    <row r="25" spans="2:12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1</v>
      </c>
      <c r="K25" s="10">
        <f t="shared" si="0"/>
        <v>-2</v>
      </c>
      <c r="L25" s="10"/>
    </row>
    <row r="26" spans="2:12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9">
        <v>1</v>
      </c>
      <c r="J26" s="9">
        <v>1</v>
      </c>
      <c r="K26" s="9">
        <f t="shared" si="0"/>
        <v>0</v>
      </c>
      <c r="L26" s="9">
        <v>1</v>
      </c>
    </row>
    <row r="27" spans="2:12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33</v>
      </c>
      <c r="J27" s="167">
        <f>SUM(J6:J26)</f>
        <v>30</v>
      </c>
      <c r="K27" s="167">
        <f t="shared" si="0"/>
        <v>-3</v>
      </c>
      <c r="L27" s="168"/>
    </row>
    <row r="28" spans="2:12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0.14864864864864866</v>
      </c>
      <c r="J28" s="169">
        <f>J27/(3*74)</f>
        <v>0.13513513513513514</v>
      </c>
      <c r="K28" s="167">
        <f t="shared" si="0"/>
        <v>-1.3513513513513514E-2</v>
      </c>
      <c r="L28" s="168"/>
    </row>
    <row r="29" spans="2:12">
      <c r="B29" s="58"/>
      <c r="C29" s="58"/>
      <c r="D29" s="58"/>
      <c r="E29" s="58"/>
      <c r="F29" s="58"/>
      <c r="G29" s="58"/>
      <c r="H29" s="58"/>
      <c r="I29" s="58"/>
      <c r="J29" s="58"/>
    </row>
    <row r="30" spans="2:12">
      <c r="B30" s="58"/>
      <c r="C30" s="58"/>
      <c r="D30" s="68"/>
      <c r="E30" s="68"/>
      <c r="F30" s="68"/>
      <c r="G30" s="58"/>
      <c r="H30" s="58"/>
      <c r="I30" s="58"/>
      <c r="J30" s="58"/>
    </row>
    <row r="31" spans="2:12">
      <c r="B31" s="58"/>
      <c r="C31" s="68"/>
      <c r="D31" s="58"/>
      <c r="E31" s="58"/>
      <c r="F31" s="58"/>
      <c r="G31" s="58"/>
      <c r="H31" s="58"/>
      <c r="I31" s="58"/>
      <c r="J31" s="58"/>
    </row>
    <row r="32" spans="2:12">
      <c r="B32" s="58"/>
      <c r="C32" s="58"/>
      <c r="D32" s="58"/>
      <c r="E32" s="58"/>
      <c r="F32" s="58"/>
      <c r="G32" s="58"/>
      <c r="H32" s="58"/>
      <c r="I32" s="58"/>
      <c r="J32" s="58"/>
    </row>
    <row r="33" spans="2:10">
      <c r="B33" s="58"/>
      <c r="C33" s="58"/>
      <c r="D33" s="58"/>
      <c r="E33" s="58"/>
      <c r="F33" s="58"/>
      <c r="G33" s="58"/>
      <c r="H33" s="58"/>
      <c r="I33" s="58"/>
      <c r="J33" s="58"/>
    </row>
    <row r="34" spans="2:10">
      <c r="B34" s="58"/>
      <c r="C34" s="58"/>
      <c r="D34" s="58"/>
      <c r="E34" s="58"/>
      <c r="F34" s="58"/>
      <c r="G34" s="58"/>
      <c r="H34" s="58"/>
      <c r="I34" s="58"/>
      <c r="J34" s="58"/>
    </row>
    <row r="35" spans="2:10">
      <c r="B35" s="58"/>
      <c r="C35" s="58"/>
      <c r="D35" s="58"/>
      <c r="E35" s="58"/>
      <c r="F35" s="58"/>
      <c r="G35" s="58"/>
      <c r="H35" s="58"/>
      <c r="I35" s="58"/>
      <c r="J35" s="58"/>
    </row>
    <row r="36" spans="2:10">
      <c r="B36" s="58"/>
      <c r="C36" s="58"/>
      <c r="D36" s="114"/>
      <c r="E36" s="58"/>
      <c r="F36" s="58"/>
      <c r="G36" s="58"/>
      <c r="H36" s="58"/>
      <c r="I36" s="58"/>
      <c r="J36" s="58"/>
    </row>
    <row r="37" spans="2:10">
      <c r="B37" s="58"/>
      <c r="C37" s="68"/>
      <c r="D37" s="58"/>
      <c r="E37" s="58"/>
      <c r="F37" s="58"/>
      <c r="G37" s="58"/>
      <c r="H37" s="58"/>
      <c r="I37" s="58"/>
      <c r="J37" s="58"/>
    </row>
    <row r="38" spans="2:10">
      <c r="B38" s="58"/>
      <c r="C38" s="58"/>
      <c r="D38" s="58"/>
      <c r="E38" s="58"/>
      <c r="F38" s="58"/>
      <c r="G38" s="58"/>
      <c r="H38" s="58"/>
      <c r="I38" s="58"/>
      <c r="J38" s="58"/>
    </row>
    <row r="39" spans="2:10">
      <c r="B39" s="58"/>
      <c r="C39" s="58"/>
      <c r="D39" s="58"/>
      <c r="E39" s="58"/>
      <c r="F39" s="58"/>
      <c r="G39" s="58"/>
      <c r="H39" s="58"/>
      <c r="I39" s="58"/>
      <c r="J39" s="58"/>
    </row>
    <row r="40" spans="2:10">
      <c r="B40" s="58"/>
      <c r="C40" s="58"/>
      <c r="D40" s="58"/>
      <c r="E40" s="58"/>
      <c r="F40" s="58"/>
      <c r="G40" s="58"/>
      <c r="H40" s="58"/>
      <c r="I40" s="58"/>
      <c r="J40" s="58"/>
    </row>
    <row r="41" spans="2:10">
      <c r="B41" s="58"/>
      <c r="C41" s="58"/>
      <c r="D41" s="58"/>
      <c r="E41" s="58"/>
      <c r="F41" s="58"/>
      <c r="G41" s="58"/>
      <c r="H41" s="58"/>
      <c r="I41" s="58"/>
      <c r="J41" s="58"/>
    </row>
    <row r="42" spans="2:10">
      <c r="B42" s="58"/>
      <c r="C42" s="68"/>
      <c r="D42" s="58"/>
      <c r="E42" s="58"/>
      <c r="F42" s="58"/>
      <c r="G42" s="58"/>
      <c r="H42" s="58"/>
      <c r="I42" s="58"/>
      <c r="J42" s="58"/>
    </row>
    <row r="43" spans="2:10">
      <c r="B43" s="58"/>
      <c r="C43" s="68"/>
      <c r="D43" s="58"/>
      <c r="E43" s="58"/>
      <c r="F43" s="58"/>
      <c r="G43" s="58"/>
      <c r="H43" s="58"/>
      <c r="I43" s="58"/>
      <c r="J43" s="58"/>
    </row>
    <row r="44" spans="2:10">
      <c r="B44" s="58"/>
      <c r="C44" s="68"/>
      <c r="D44" s="68"/>
      <c r="E44" s="68"/>
      <c r="F44" s="68"/>
      <c r="G44" s="58"/>
      <c r="H44" s="58"/>
      <c r="I44" s="58"/>
      <c r="J44" s="58"/>
    </row>
    <row r="45" spans="2:10">
      <c r="B45" s="58"/>
      <c r="C45" s="58"/>
      <c r="D45" s="58"/>
      <c r="E45" s="58"/>
      <c r="F45" s="58"/>
      <c r="G45" s="58"/>
      <c r="H45" s="58"/>
      <c r="I45" s="58"/>
      <c r="J45" s="58"/>
    </row>
    <row r="46" spans="2:10">
      <c r="B46" s="58"/>
      <c r="C46" s="68"/>
      <c r="D46" s="58"/>
      <c r="E46" s="58"/>
      <c r="F46" s="58"/>
      <c r="G46" s="58"/>
      <c r="H46" s="58"/>
      <c r="I46" s="58"/>
      <c r="J46" s="58"/>
    </row>
    <row r="47" spans="2:10">
      <c r="B47" s="58"/>
      <c r="C47" s="68"/>
      <c r="D47" s="68"/>
      <c r="E47" s="68"/>
      <c r="F47" s="68"/>
      <c r="G47" s="58"/>
      <c r="H47" s="58"/>
      <c r="I47" s="58"/>
      <c r="J47" s="58"/>
    </row>
    <row r="48" spans="2:10">
      <c r="B48" s="58"/>
      <c r="C48" s="58"/>
      <c r="D48" s="68"/>
      <c r="E48" s="68"/>
      <c r="F48" s="68"/>
      <c r="G48" s="58"/>
      <c r="H48" s="58"/>
      <c r="I48" s="58"/>
      <c r="J48" s="58"/>
    </row>
    <row r="49" spans="2:10">
      <c r="B49" s="58"/>
      <c r="C49" s="58"/>
      <c r="D49" s="68"/>
      <c r="E49" s="68"/>
      <c r="F49" s="68"/>
      <c r="G49" s="58"/>
      <c r="H49" s="58"/>
      <c r="I49" s="58"/>
      <c r="J49" s="58"/>
    </row>
    <row r="50" spans="2:10">
      <c r="B50" s="58"/>
      <c r="C50" s="68"/>
      <c r="D50" s="58"/>
      <c r="E50" s="58"/>
      <c r="F50" s="58"/>
      <c r="G50" s="58"/>
      <c r="H50" s="58"/>
      <c r="I50" s="58"/>
      <c r="J50" s="58"/>
    </row>
    <row r="51" spans="2:10">
      <c r="B51" s="58"/>
      <c r="C51" s="68"/>
      <c r="D51" s="58"/>
      <c r="E51" s="58"/>
      <c r="F51" s="58"/>
      <c r="G51" s="58"/>
      <c r="H51" s="58"/>
      <c r="I51" s="58"/>
      <c r="J51" s="58"/>
    </row>
    <row r="52" spans="2:10">
      <c r="B52" s="58"/>
      <c r="C52" s="58"/>
      <c r="D52" s="68"/>
      <c r="E52" s="68"/>
      <c r="F52" s="68"/>
      <c r="G52" s="58"/>
      <c r="H52" s="58"/>
      <c r="I52" s="58"/>
      <c r="J52" s="58"/>
    </row>
    <row r="53" spans="2:10">
      <c r="B53" s="58"/>
      <c r="C53" s="58"/>
      <c r="D53" s="68"/>
      <c r="E53" s="68"/>
      <c r="F53" s="68"/>
      <c r="G53" s="58"/>
      <c r="H53" s="58"/>
      <c r="I53" s="58"/>
      <c r="J53" s="58"/>
    </row>
    <row r="54" spans="2:10">
      <c r="B54" s="58"/>
      <c r="C54" s="58"/>
      <c r="D54" s="58"/>
      <c r="E54" s="58"/>
      <c r="F54" s="58"/>
      <c r="G54" s="58"/>
      <c r="H54" s="58"/>
      <c r="I54" s="58"/>
      <c r="J54" s="58"/>
    </row>
    <row r="55" spans="2:10">
      <c r="B55" s="58"/>
      <c r="C55" s="68"/>
      <c r="D55" s="68"/>
      <c r="E55" s="68"/>
      <c r="F55" s="68"/>
      <c r="G55" s="58"/>
      <c r="H55" s="58"/>
      <c r="I55" s="58"/>
      <c r="J55" s="58"/>
    </row>
    <row r="56" spans="2:10">
      <c r="B56" s="58"/>
      <c r="C56" s="68"/>
      <c r="D56" s="58"/>
      <c r="E56" s="58"/>
      <c r="F56" s="58"/>
      <c r="G56" s="58"/>
      <c r="H56" s="58"/>
      <c r="I56" s="58"/>
      <c r="J56" s="58"/>
    </row>
    <row r="57" spans="2:10">
      <c r="B57" s="58"/>
      <c r="C57" s="68"/>
      <c r="D57" s="58"/>
      <c r="E57" s="58"/>
      <c r="F57" s="58"/>
      <c r="G57" s="58"/>
      <c r="H57" s="58"/>
      <c r="I57" s="58"/>
      <c r="J57" s="58"/>
    </row>
    <row r="58" spans="2:10">
      <c r="B58" s="58"/>
      <c r="C58" s="68"/>
      <c r="D58" s="58"/>
      <c r="E58" s="58"/>
      <c r="F58" s="58"/>
      <c r="G58" s="58"/>
      <c r="H58" s="58"/>
      <c r="I58" s="58"/>
      <c r="J58" s="58"/>
    </row>
    <row r="59" spans="2:10">
      <c r="B59" s="58"/>
      <c r="C59" s="68"/>
      <c r="D59" s="58"/>
      <c r="E59" s="58"/>
      <c r="F59" s="58"/>
      <c r="G59" s="58"/>
      <c r="H59" s="58"/>
      <c r="I59" s="58"/>
      <c r="J59" s="58"/>
    </row>
    <row r="60" spans="2:10">
      <c r="B60" s="58"/>
      <c r="C60" s="68"/>
      <c r="D60" s="58"/>
      <c r="E60" s="58"/>
      <c r="F60" s="58"/>
      <c r="G60" s="58"/>
      <c r="H60" s="58"/>
      <c r="I60" s="58"/>
      <c r="J60" s="58"/>
    </row>
    <row r="61" spans="2:10">
      <c r="B61" s="58"/>
      <c r="C61" s="68"/>
      <c r="D61" s="58"/>
      <c r="E61" s="58"/>
      <c r="F61" s="58"/>
      <c r="G61" s="58"/>
      <c r="H61" s="58"/>
      <c r="I61" s="58"/>
      <c r="J61" s="58"/>
    </row>
    <row r="62" spans="2:10">
      <c r="B62" s="58"/>
      <c r="C62" s="68"/>
      <c r="D62" s="58"/>
      <c r="E62" s="58"/>
      <c r="F62" s="58"/>
      <c r="G62" s="58"/>
      <c r="H62" s="58"/>
      <c r="I62" s="58"/>
      <c r="J62" s="58"/>
    </row>
    <row r="63" spans="2:10">
      <c r="B63" s="58"/>
      <c r="C63" s="58"/>
      <c r="D63" s="58"/>
      <c r="E63" s="58"/>
      <c r="F63" s="58"/>
      <c r="G63" s="58"/>
      <c r="H63" s="58"/>
      <c r="I63" s="58"/>
      <c r="J63" s="58"/>
    </row>
    <row r="64" spans="2:10">
      <c r="B64" s="58"/>
      <c r="C64" s="58"/>
      <c r="D64" s="58"/>
      <c r="E64" s="58"/>
      <c r="F64" s="58"/>
      <c r="G64" s="58"/>
      <c r="H64" s="58"/>
      <c r="I64" s="58"/>
      <c r="J64" s="58"/>
    </row>
    <row r="65" spans="2:10">
      <c r="B65" s="58"/>
      <c r="C65" s="68"/>
      <c r="D65" s="58"/>
      <c r="E65" s="58"/>
      <c r="F65" s="58"/>
      <c r="G65" s="58"/>
      <c r="H65" s="58"/>
      <c r="I65" s="58"/>
      <c r="J65" s="58"/>
    </row>
    <row r="66" spans="2:10">
      <c r="B66" s="58"/>
      <c r="C66" s="58"/>
      <c r="D66" s="58"/>
      <c r="E66" s="58"/>
      <c r="F66" s="58"/>
      <c r="G66" s="58"/>
      <c r="H66" s="58"/>
      <c r="I66" s="58"/>
      <c r="J66" s="58"/>
    </row>
    <row r="67" spans="2:10">
      <c r="B67" s="58"/>
      <c r="C67" s="68"/>
      <c r="D67" s="58"/>
      <c r="E67" s="58"/>
      <c r="F67" s="58"/>
      <c r="G67" s="58"/>
      <c r="H67" s="58"/>
      <c r="I67" s="58"/>
      <c r="J67" s="58"/>
    </row>
    <row r="68" spans="2:10">
      <c r="B68" s="58"/>
      <c r="C68" s="68"/>
      <c r="D68" s="58"/>
      <c r="E68" s="58"/>
      <c r="F68" s="58"/>
      <c r="G68" s="58"/>
      <c r="H68" s="58"/>
      <c r="I68" s="58"/>
      <c r="J68" s="58"/>
    </row>
    <row r="69" spans="2:10">
      <c r="B69" s="58"/>
      <c r="C69" s="68"/>
      <c r="D69" s="58"/>
      <c r="E69" s="58"/>
      <c r="F69" s="58"/>
      <c r="G69" s="58"/>
      <c r="H69" s="58"/>
      <c r="I69" s="58"/>
      <c r="J69" s="58"/>
    </row>
    <row r="70" spans="2:10">
      <c r="B70" s="58"/>
      <c r="C70" s="68"/>
      <c r="D70" s="58"/>
      <c r="E70" s="58"/>
      <c r="F70" s="58"/>
      <c r="G70" s="58"/>
      <c r="H70" s="58"/>
      <c r="I70" s="58"/>
      <c r="J70" s="58"/>
    </row>
    <row r="71" spans="2:10">
      <c r="B71" s="58"/>
      <c r="C71" s="68"/>
      <c r="D71" s="58"/>
      <c r="E71" s="58"/>
      <c r="F71" s="58"/>
      <c r="G71" s="58"/>
      <c r="H71" s="58"/>
      <c r="I71" s="58"/>
      <c r="J71" s="58"/>
    </row>
    <row r="72" spans="2:10">
      <c r="B72" s="58"/>
      <c r="C72" s="58"/>
      <c r="D72" s="68"/>
      <c r="E72" s="68"/>
      <c r="F72" s="68"/>
      <c r="G72" s="58"/>
      <c r="H72" s="58"/>
      <c r="I72" s="58"/>
      <c r="J72" s="58"/>
    </row>
    <row r="73" spans="2:10">
      <c r="B73" s="58"/>
      <c r="C73" s="68"/>
      <c r="D73" s="58"/>
      <c r="E73" s="58"/>
      <c r="F73" s="58"/>
      <c r="G73" s="58"/>
      <c r="H73" s="58"/>
      <c r="I73" s="58"/>
      <c r="J73" s="58"/>
    </row>
    <row r="74" spans="2:10">
      <c r="B74" s="58"/>
      <c r="C74" s="68"/>
      <c r="D74" s="58"/>
      <c r="E74" s="58"/>
      <c r="F74" s="58"/>
      <c r="G74" s="58"/>
      <c r="H74" s="58"/>
      <c r="I74" s="58"/>
      <c r="J74" s="58"/>
    </row>
    <row r="75" spans="2:10">
      <c r="B75" s="58"/>
      <c r="C75" s="68"/>
      <c r="D75" s="68"/>
      <c r="E75" s="68"/>
      <c r="F75" s="68"/>
      <c r="G75" s="58"/>
      <c r="H75" s="58"/>
      <c r="I75" s="58"/>
      <c r="J75" s="58"/>
    </row>
    <row r="76" spans="2:10">
      <c r="B76" s="58"/>
      <c r="C76" s="68"/>
      <c r="D76" s="58"/>
      <c r="E76" s="58"/>
      <c r="F76" s="58"/>
      <c r="G76" s="58"/>
      <c r="H76" s="58"/>
      <c r="I76" s="58"/>
      <c r="J76" s="58"/>
    </row>
    <row r="77" spans="2:10">
      <c r="B77" s="58"/>
      <c r="C77" s="68"/>
      <c r="D77" s="58"/>
      <c r="E77" s="58"/>
      <c r="F77" s="58"/>
      <c r="G77" s="58"/>
      <c r="H77" s="58"/>
      <c r="I77" s="58"/>
      <c r="J77" s="58"/>
    </row>
    <row r="78" spans="2:10">
      <c r="B78" s="58"/>
      <c r="C78" s="58"/>
      <c r="D78" s="58"/>
      <c r="E78" s="58"/>
      <c r="F78" s="58"/>
      <c r="G78" s="58"/>
      <c r="H78" s="58"/>
      <c r="I78" s="58"/>
      <c r="J78" s="58"/>
    </row>
    <row r="79" spans="2:10">
      <c r="B79" s="115"/>
      <c r="C79" s="115"/>
      <c r="D79" s="115"/>
      <c r="E79" s="115"/>
      <c r="F79" s="115"/>
      <c r="G79" s="115"/>
      <c r="H79" s="115"/>
      <c r="I79" s="115"/>
      <c r="J79" s="58"/>
    </row>
    <row r="80" spans="2:10"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29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{E44CD240-7A34-452C-8FFD-D1B82E832C23}</x14:id>
        </ext>
      </extLst>
    </cfRule>
  </conditionalFormatting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{C59D3402-34BC-4E3D-A2D5-94F5C298E3EF}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4CD240-7A34-452C-8FFD-D1B82E832C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I29:I78</xm:sqref>
        </x14:conditionalFormatting>
        <x14:conditionalFormatting xmlns:xm="http://schemas.microsoft.com/office/excel/2006/main">
          <x14:cfRule type="dataBar" id="{C59D3402-34BC-4E3D-A2D5-94F5C298E3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0"/>
  <sheetViews>
    <sheetView workbookViewId="0">
      <selection activeCell="D30" sqref="D30"/>
    </sheetView>
  </sheetViews>
  <sheetFormatPr defaultRowHeight="15"/>
  <cols>
    <col min="2" max="2" width="6.7109375" customWidth="1"/>
    <col min="3" max="3" width="42.5703125" customWidth="1"/>
    <col min="4" max="4" width="7.5703125" customWidth="1"/>
    <col min="5" max="5" width="8.42578125" customWidth="1"/>
    <col min="6" max="6" width="4.5703125" customWidth="1"/>
    <col min="7" max="7" width="10" customWidth="1"/>
    <col min="8" max="8" width="16.140625" customWidth="1"/>
    <col min="9" max="9" width="7.28515625" customWidth="1"/>
    <col min="10" max="10" width="8" customWidth="1"/>
  </cols>
  <sheetData>
    <row r="2" spans="2:12">
      <c r="B2" s="58"/>
      <c r="C2" s="58"/>
      <c r="D2" s="58"/>
      <c r="E2" s="58"/>
      <c r="F2" s="58"/>
      <c r="G2" s="198"/>
      <c r="H2" s="198"/>
      <c r="I2" s="58"/>
      <c r="J2" s="58"/>
    </row>
    <row r="3" spans="2:12">
      <c r="B3" s="120"/>
      <c r="C3" s="107"/>
      <c r="D3" s="69"/>
      <c r="E3" s="69"/>
      <c r="F3" s="69"/>
      <c r="G3" s="69"/>
      <c r="H3" s="69"/>
      <c r="I3" s="49" t="s">
        <v>3</v>
      </c>
      <c r="J3" s="50"/>
      <c r="K3" s="16"/>
      <c r="L3" s="19"/>
    </row>
    <row r="4" spans="2:12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  <c r="L4" s="18"/>
    </row>
    <row r="5" spans="2:12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7">
        <v>43586</v>
      </c>
      <c r="J5" s="26">
        <v>44409</v>
      </c>
      <c r="K5" s="6" t="s">
        <v>7</v>
      </c>
      <c r="L5" s="6" t="s">
        <v>8</v>
      </c>
    </row>
    <row r="6" spans="2:12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9">
        <v>3</v>
      </c>
      <c r="J6" s="8">
        <v>4</v>
      </c>
      <c r="K6" s="9">
        <f t="shared" ref="K6:K28" si="0">J6-I6</f>
        <v>1</v>
      </c>
      <c r="L6" s="9"/>
    </row>
    <row r="7" spans="2:12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9">
        <v>2</v>
      </c>
      <c r="J7" s="8">
        <v>2</v>
      </c>
      <c r="K7" s="9">
        <f t="shared" si="0"/>
        <v>0</v>
      </c>
      <c r="L7" s="9"/>
    </row>
    <row r="8" spans="2:12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9">
        <v>1</v>
      </c>
      <c r="J8" s="8">
        <v>1</v>
      </c>
      <c r="K8" s="9">
        <f t="shared" si="0"/>
        <v>0</v>
      </c>
      <c r="L8" s="9"/>
    </row>
    <row r="9" spans="2:12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9">
        <v>0</v>
      </c>
      <c r="J9" s="8">
        <v>0</v>
      </c>
      <c r="K9" s="9">
        <f t="shared" si="0"/>
        <v>0</v>
      </c>
      <c r="L9" s="9"/>
    </row>
    <row r="10" spans="2:12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9">
        <v>0</v>
      </c>
      <c r="J10" s="8">
        <v>0</v>
      </c>
      <c r="K10" s="9">
        <f t="shared" si="0"/>
        <v>0</v>
      </c>
      <c r="L10" s="9"/>
    </row>
    <row r="11" spans="2:12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9">
        <v>0</v>
      </c>
      <c r="J11" s="8">
        <v>0</v>
      </c>
      <c r="K11" s="9">
        <f t="shared" si="0"/>
        <v>0</v>
      </c>
      <c r="L11" s="9"/>
    </row>
    <row r="12" spans="2:12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9">
        <v>3</v>
      </c>
      <c r="J12" s="8">
        <v>3</v>
      </c>
      <c r="K12" s="9">
        <f t="shared" si="0"/>
        <v>0</v>
      </c>
      <c r="L12" s="9"/>
    </row>
    <row r="13" spans="2:12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9">
        <v>1</v>
      </c>
      <c r="J13" s="8">
        <v>1</v>
      </c>
      <c r="K13" s="9">
        <f t="shared" si="0"/>
        <v>0</v>
      </c>
      <c r="L13" s="9">
        <v>1</v>
      </c>
    </row>
    <row r="14" spans="2:12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9">
        <v>1</v>
      </c>
      <c r="J14" s="8">
        <v>1</v>
      </c>
      <c r="K14" s="9">
        <f t="shared" si="0"/>
        <v>0</v>
      </c>
      <c r="L14" s="9"/>
    </row>
    <row r="15" spans="2:12" ht="22.5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9">
        <v>2</v>
      </c>
      <c r="J15" s="8">
        <v>2</v>
      </c>
      <c r="K15" s="9">
        <f t="shared" si="0"/>
        <v>0</v>
      </c>
      <c r="L15" s="9">
        <v>1</v>
      </c>
    </row>
    <row r="16" spans="2:12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9">
        <v>2</v>
      </c>
      <c r="J16" s="8">
        <v>2</v>
      </c>
      <c r="K16" s="9">
        <f t="shared" si="0"/>
        <v>0</v>
      </c>
      <c r="L16" s="9"/>
    </row>
    <row r="17" spans="2:12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9">
        <v>2</v>
      </c>
      <c r="J17" s="8">
        <v>2</v>
      </c>
      <c r="K17" s="9">
        <f t="shared" si="0"/>
        <v>0</v>
      </c>
      <c r="L17" s="9"/>
    </row>
    <row r="18" spans="2:12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9">
        <v>1</v>
      </c>
      <c r="J18" s="8">
        <v>1</v>
      </c>
      <c r="K18" s="9">
        <f t="shared" si="0"/>
        <v>0</v>
      </c>
      <c r="L18" s="9"/>
    </row>
    <row r="19" spans="2:12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9">
        <v>2</v>
      </c>
      <c r="J19" s="8">
        <v>2</v>
      </c>
      <c r="K19" s="9">
        <f t="shared" si="0"/>
        <v>0</v>
      </c>
      <c r="L19" s="9"/>
    </row>
    <row r="20" spans="2:12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9">
        <v>3</v>
      </c>
      <c r="J20" s="8">
        <v>3</v>
      </c>
      <c r="K20" s="9">
        <f t="shared" si="0"/>
        <v>0</v>
      </c>
      <c r="L20" s="9">
        <v>1</v>
      </c>
    </row>
    <row r="21" spans="2:12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9">
        <v>3</v>
      </c>
      <c r="J21" s="8">
        <v>3</v>
      </c>
      <c r="K21" s="9">
        <f t="shared" si="0"/>
        <v>0</v>
      </c>
      <c r="L21" s="9"/>
    </row>
    <row r="22" spans="2:12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9">
        <v>0</v>
      </c>
      <c r="J22" s="8">
        <v>0</v>
      </c>
      <c r="K22" s="9">
        <f t="shared" si="0"/>
        <v>0</v>
      </c>
      <c r="L22" s="9"/>
    </row>
    <row r="23" spans="2:12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9">
        <v>3</v>
      </c>
      <c r="J23" s="8">
        <v>3</v>
      </c>
      <c r="K23" s="9">
        <f t="shared" si="0"/>
        <v>0</v>
      </c>
      <c r="L23" s="9"/>
    </row>
    <row r="24" spans="2:12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9">
        <v>3</v>
      </c>
      <c r="J24" s="8">
        <v>2</v>
      </c>
      <c r="K24" s="9">
        <f t="shared" si="0"/>
        <v>-1</v>
      </c>
      <c r="L24" s="9"/>
    </row>
    <row r="25" spans="2:12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1</v>
      </c>
      <c r="K25" s="10">
        <f t="shared" si="0"/>
        <v>-2</v>
      </c>
      <c r="L25" s="10"/>
    </row>
    <row r="26" spans="2:12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9">
        <v>0</v>
      </c>
      <c r="J26" s="9">
        <v>0</v>
      </c>
      <c r="K26" s="9">
        <f t="shared" si="0"/>
        <v>0</v>
      </c>
      <c r="L26" s="9">
        <v>1</v>
      </c>
    </row>
    <row r="27" spans="2:12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35</v>
      </c>
      <c r="J27" s="167">
        <f>SUM(J6:J26)</f>
        <v>33</v>
      </c>
      <c r="K27" s="167">
        <f t="shared" si="0"/>
        <v>-2</v>
      </c>
      <c r="L27" s="168"/>
    </row>
    <row r="28" spans="2:12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0.15765765765765766</v>
      </c>
      <c r="J28" s="169">
        <f>J27/(3*74)</f>
        <v>0.14864864864864866</v>
      </c>
      <c r="K28" s="167">
        <f t="shared" si="0"/>
        <v>-9.0090090090090003E-3</v>
      </c>
      <c r="L28" s="168"/>
    </row>
    <row r="29" spans="2:12">
      <c r="B29" s="58"/>
      <c r="C29" s="58"/>
      <c r="D29" s="58"/>
      <c r="E29" s="58"/>
      <c r="F29" s="58"/>
      <c r="G29" s="58"/>
      <c r="H29" s="58"/>
      <c r="I29" s="58"/>
      <c r="J29" s="58"/>
    </row>
    <row r="30" spans="2:12">
      <c r="B30" s="58"/>
      <c r="C30" s="58"/>
      <c r="D30" s="68"/>
      <c r="E30" s="68"/>
      <c r="F30" s="68"/>
      <c r="G30" s="58"/>
      <c r="H30" s="58"/>
      <c r="I30" s="58"/>
      <c r="J30" s="58"/>
    </row>
    <row r="31" spans="2:12">
      <c r="B31" s="58"/>
      <c r="C31" s="68"/>
      <c r="D31" s="58"/>
      <c r="E31" s="58"/>
      <c r="F31" s="58"/>
      <c r="G31" s="58"/>
      <c r="H31" s="58"/>
      <c r="I31" s="58"/>
      <c r="J31" s="58"/>
    </row>
    <row r="32" spans="2:12">
      <c r="B32" s="58"/>
      <c r="C32" s="58"/>
      <c r="D32" s="58"/>
      <c r="E32" s="58"/>
      <c r="F32" s="58"/>
      <c r="G32" s="58"/>
      <c r="H32" s="58"/>
      <c r="I32" s="58"/>
      <c r="J32" s="58"/>
    </row>
    <row r="33" spans="2:10">
      <c r="B33" s="58"/>
      <c r="C33" s="58"/>
      <c r="D33" s="58"/>
      <c r="E33" s="58"/>
      <c r="F33" s="58"/>
      <c r="G33" s="58"/>
      <c r="H33" s="58"/>
      <c r="I33" s="58"/>
      <c r="J33" s="58"/>
    </row>
    <row r="34" spans="2:10">
      <c r="B34" s="58"/>
      <c r="C34" s="58"/>
      <c r="D34" s="58"/>
      <c r="E34" s="58"/>
      <c r="F34" s="58"/>
      <c r="G34" s="58"/>
      <c r="H34" s="58"/>
      <c r="I34" s="58"/>
      <c r="J34" s="58"/>
    </row>
    <row r="35" spans="2:10">
      <c r="B35" s="58"/>
      <c r="C35" s="58"/>
      <c r="D35" s="58"/>
      <c r="E35" s="58"/>
      <c r="F35" s="58"/>
      <c r="G35" s="58"/>
      <c r="H35" s="58"/>
      <c r="I35" s="58"/>
      <c r="J35" s="58"/>
    </row>
    <row r="36" spans="2:10">
      <c r="B36" s="58"/>
      <c r="C36" s="58"/>
      <c r="D36" s="114"/>
      <c r="E36" s="58"/>
      <c r="F36" s="58"/>
      <c r="G36" s="58"/>
      <c r="H36" s="58"/>
      <c r="I36" s="58"/>
      <c r="J36" s="58"/>
    </row>
    <row r="37" spans="2:10">
      <c r="B37" s="58"/>
      <c r="C37" s="68"/>
      <c r="D37" s="58"/>
      <c r="E37" s="58"/>
      <c r="F37" s="58"/>
      <c r="G37" s="58"/>
      <c r="H37" s="58"/>
      <c r="I37" s="58"/>
      <c r="J37" s="58"/>
    </row>
    <row r="38" spans="2:10">
      <c r="B38" s="58"/>
      <c r="C38" s="58"/>
      <c r="D38" s="58"/>
      <c r="E38" s="58"/>
      <c r="F38" s="58"/>
      <c r="G38" s="58"/>
      <c r="H38" s="58"/>
      <c r="I38" s="58"/>
      <c r="J38" s="58"/>
    </row>
    <row r="39" spans="2:10">
      <c r="B39" s="58"/>
      <c r="C39" s="58"/>
      <c r="D39" s="58"/>
      <c r="E39" s="58"/>
      <c r="F39" s="58"/>
      <c r="G39" s="58"/>
      <c r="H39" s="58"/>
      <c r="I39" s="58"/>
      <c r="J39" s="58"/>
    </row>
    <row r="40" spans="2:10">
      <c r="B40" s="58"/>
      <c r="C40" s="58"/>
      <c r="D40" s="58"/>
      <c r="E40" s="58"/>
      <c r="F40" s="58"/>
      <c r="G40" s="58"/>
      <c r="H40" s="58"/>
      <c r="I40" s="58"/>
      <c r="J40" s="58"/>
    </row>
    <row r="41" spans="2:10">
      <c r="B41" s="58"/>
      <c r="C41" s="58"/>
      <c r="D41" s="58"/>
      <c r="E41" s="58"/>
      <c r="F41" s="58"/>
      <c r="G41" s="58"/>
      <c r="H41" s="58"/>
      <c r="I41" s="58"/>
      <c r="J41" s="58"/>
    </row>
    <row r="42" spans="2:10">
      <c r="B42" s="58"/>
      <c r="C42" s="68"/>
      <c r="D42" s="58"/>
      <c r="E42" s="58"/>
      <c r="F42" s="58"/>
      <c r="G42" s="58"/>
      <c r="H42" s="58"/>
      <c r="I42" s="58"/>
      <c r="J42" s="58"/>
    </row>
    <row r="43" spans="2:10">
      <c r="B43" s="58"/>
      <c r="C43" s="68"/>
      <c r="D43" s="58"/>
      <c r="E43" s="58"/>
      <c r="F43" s="58"/>
      <c r="G43" s="58"/>
      <c r="H43" s="58"/>
      <c r="I43" s="58"/>
      <c r="J43" s="58"/>
    </row>
    <row r="44" spans="2:10">
      <c r="B44" s="58"/>
      <c r="C44" s="68"/>
      <c r="D44" s="68"/>
      <c r="E44" s="68"/>
      <c r="F44" s="68"/>
      <c r="G44" s="58"/>
      <c r="H44" s="58"/>
      <c r="I44" s="58"/>
      <c r="J44" s="58"/>
    </row>
    <row r="45" spans="2:10">
      <c r="B45" s="58"/>
      <c r="C45" s="58"/>
      <c r="D45" s="58"/>
      <c r="E45" s="58"/>
      <c r="F45" s="58"/>
      <c r="G45" s="58"/>
      <c r="H45" s="58"/>
      <c r="I45" s="58"/>
      <c r="J45" s="58"/>
    </row>
    <row r="46" spans="2:10">
      <c r="B46" s="58"/>
      <c r="C46" s="68"/>
      <c r="D46" s="58"/>
      <c r="E46" s="58"/>
      <c r="F46" s="58"/>
      <c r="G46" s="58"/>
      <c r="H46" s="58"/>
      <c r="I46" s="58"/>
      <c r="J46" s="58"/>
    </row>
    <row r="47" spans="2:10">
      <c r="B47" s="58"/>
      <c r="C47" s="68"/>
      <c r="D47" s="68"/>
      <c r="E47" s="68"/>
      <c r="F47" s="68"/>
      <c r="G47" s="58"/>
      <c r="H47" s="58"/>
      <c r="I47" s="58"/>
      <c r="J47" s="58"/>
    </row>
    <row r="48" spans="2:10">
      <c r="B48" s="58"/>
      <c r="C48" s="58"/>
      <c r="D48" s="68"/>
      <c r="E48" s="68"/>
      <c r="F48" s="68"/>
      <c r="G48" s="58"/>
      <c r="H48" s="58"/>
      <c r="I48" s="58"/>
      <c r="J48" s="58"/>
    </row>
    <row r="49" spans="2:10">
      <c r="B49" s="58"/>
      <c r="C49" s="58"/>
      <c r="D49" s="68"/>
      <c r="E49" s="68"/>
      <c r="F49" s="68"/>
      <c r="G49" s="58"/>
      <c r="H49" s="58"/>
      <c r="I49" s="58"/>
      <c r="J49" s="58"/>
    </row>
    <row r="50" spans="2:10">
      <c r="B50" s="58"/>
      <c r="C50" s="68"/>
      <c r="D50" s="58"/>
      <c r="E50" s="58"/>
      <c r="F50" s="58"/>
      <c r="G50" s="58"/>
      <c r="H50" s="58"/>
      <c r="I50" s="58"/>
      <c r="J50" s="58"/>
    </row>
    <row r="51" spans="2:10">
      <c r="B51" s="58"/>
      <c r="C51" s="68"/>
      <c r="D51" s="58"/>
      <c r="E51" s="58"/>
      <c r="F51" s="58"/>
      <c r="G51" s="58"/>
      <c r="H51" s="58"/>
      <c r="I51" s="58"/>
      <c r="J51" s="58"/>
    </row>
    <row r="52" spans="2:10">
      <c r="B52" s="58"/>
      <c r="C52" s="58"/>
      <c r="D52" s="68"/>
      <c r="E52" s="68"/>
      <c r="F52" s="68"/>
      <c r="G52" s="58"/>
      <c r="H52" s="58"/>
      <c r="I52" s="58"/>
      <c r="J52" s="58"/>
    </row>
    <row r="53" spans="2:10">
      <c r="B53" s="58"/>
      <c r="C53" s="58"/>
      <c r="D53" s="68"/>
      <c r="E53" s="68"/>
      <c r="F53" s="68"/>
      <c r="G53" s="58"/>
      <c r="H53" s="58"/>
      <c r="I53" s="58"/>
      <c r="J53" s="58"/>
    </row>
    <row r="54" spans="2:10">
      <c r="B54" s="58"/>
      <c r="C54" s="58"/>
      <c r="D54" s="58"/>
      <c r="E54" s="58"/>
      <c r="F54" s="58"/>
      <c r="G54" s="58"/>
      <c r="H54" s="58"/>
      <c r="I54" s="58"/>
      <c r="J54" s="58"/>
    </row>
    <row r="55" spans="2:10">
      <c r="B55" s="58"/>
      <c r="C55" s="68"/>
      <c r="D55" s="68"/>
      <c r="E55" s="68"/>
      <c r="F55" s="68"/>
      <c r="G55" s="58"/>
      <c r="H55" s="58"/>
      <c r="I55" s="58"/>
      <c r="J55" s="58"/>
    </row>
    <row r="56" spans="2:10">
      <c r="B56" s="58"/>
      <c r="C56" s="68"/>
      <c r="D56" s="58"/>
      <c r="E56" s="58"/>
      <c r="F56" s="58"/>
      <c r="G56" s="58"/>
      <c r="H56" s="58"/>
      <c r="I56" s="58"/>
      <c r="J56" s="58"/>
    </row>
    <row r="57" spans="2:10">
      <c r="B57" s="58"/>
      <c r="C57" s="68"/>
      <c r="D57" s="58"/>
      <c r="E57" s="58"/>
      <c r="F57" s="58"/>
      <c r="G57" s="58"/>
      <c r="H57" s="58"/>
      <c r="I57" s="58"/>
      <c r="J57" s="58"/>
    </row>
    <row r="58" spans="2:10">
      <c r="B58" s="58"/>
      <c r="C58" s="68"/>
      <c r="D58" s="58"/>
      <c r="E58" s="58"/>
      <c r="F58" s="58"/>
      <c r="G58" s="58"/>
      <c r="H58" s="58"/>
      <c r="I58" s="58"/>
      <c r="J58" s="58"/>
    </row>
    <row r="59" spans="2:10">
      <c r="B59" s="58"/>
      <c r="C59" s="68"/>
      <c r="D59" s="58"/>
      <c r="E59" s="58"/>
      <c r="F59" s="58"/>
      <c r="G59" s="58"/>
      <c r="H59" s="58"/>
      <c r="I59" s="58"/>
      <c r="J59" s="58"/>
    </row>
    <row r="60" spans="2:10">
      <c r="B60" s="58"/>
      <c r="C60" s="68"/>
      <c r="D60" s="58"/>
      <c r="E60" s="58"/>
      <c r="F60" s="58"/>
      <c r="G60" s="58"/>
      <c r="H60" s="58"/>
      <c r="I60" s="58"/>
      <c r="J60" s="58"/>
    </row>
    <row r="61" spans="2:10">
      <c r="B61" s="58"/>
      <c r="C61" s="68"/>
      <c r="D61" s="58"/>
      <c r="E61" s="58"/>
      <c r="F61" s="58"/>
      <c r="G61" s="58"/>
      <c r="H61" s="58"/>
      <c r="I61" s="58"/>
      <c r="J61" s="58"/>
    </row>
    <row r="62" spans="2:10">
      <c r="B62" s="58"/>
      <c r="C62" s="68"/>
      <c r="D62" s="58"/>
      <c r="E62" s="58"/>
      <c r="F62" s="58"/>
      <c r="G62" s="58"/>
      <c r="H62" s="58"/>
      <c r="I62" s="58"/>
      <c r="J62" s="58"/>
    </row>
    <row r="63" spans="2:10">
      <c r="B63" s="58"/>
      <c r="C63" s="58"/>
      <c r="D63" s="58"/>
      <c r="E63" s="58"/>
      <c r="F63" s="58"/>
      <c r="G63" s="58"/>
      <c r="H63" s="58"/>
      <c r="I63" s="58"/>
      <c r="J63" s="58"/>
    </row>
    <row r="64" spans="2:10">
      <c r="B64" s="58"/>
      <c r="C64" s="58"/>
      <c r="D64" s="58"/>
      <c r="E64" s="58"/>
      <c r="F64" s="58"/>
      <c r="G64" s="58"/>
      <c r="H64" s="58"/>
      <c r="I64" s="58"/>
      <c r="J64" s="58"/>
    </row>
    <row r="65" spans="2:10">
      <c r="B65" s="58"/>
      <c r="C65" s="68"/>
      <c r="D65" s="58"/>
      <c r="E65" s="58"/>
      <c r="F65" s="58"/>
      <c r="G65" s="58"/>
      <c r="H65" s="58"/>
      <c r="I65" s="58"/>
      <c r="J65" s="58"/>
    </row>
    <row r="66" spans="2:10">
      <c r="B66" s="58"/>
      <c r="C66" s="58"/>
      <c r="D66" s="58"/>
      <c r="E66" s="58"/>
      <c r="F66" s="58"/>
      <c r="G66" s="58"/>
      <c r="H66" s="58"/>
      <c r="I66" s="58"/>
      <c r="J66" s="58"/>
    </row>
    <row r="67" spans="2:10">
      <c r="B67" s="58"/>
      <c r="C67" s="68"/>
      <c r="D67" s="58"/>
      <c r="E67" s="58"/>
      <c r="F67" s="58"/>
      <c r="G67" s="58"/>
      <c r="H67" s="58"/>
      <c r="I67" s="58"/>
      <c r="J67" s="58"/>
    </row>
    <row r="68" spans="2:10">
      <c r="B68" s="58"/>
      <c r="C68" s="68"/>
      <c r="D68" s="58"/>
      <c r="E68" s="58"/>
      <c r="F68" s="58"/>
      <c r="G68" s="58"/>
      <c r="H68" s="58"/>
      <c r="I68" s="58"/>
      <c r="J68" s="58"/>
    </row>
    <row r="69" spans="2:10">
      <c r="B69" s="58"/>
      <c r="C69" s="68"/>
      <c r="D69" s="58"/>
      <c r="E69" s="58"/>
      <c r="F69" s="58"/>
      <c r="G69" s="58"/>
      <c r="H69" s="58"/>
      <c r="I69" s="58"/>
      <c r="J69" s="58"/>
    </row>
    <row r="70" spans="2:10">
      <c r="B70" s="58"/>
      <c r="C70" s="68"/>
      <c r="D70" s="58"/>
      <c r="E70" s="58"/>
      <c r="F70" s="58"/>
      <c r="G70" s="58"/>
      <c r="H70" s="58"/>
      <c r="I70" s="58"/>
      <c r="J70" s="58"/>
    </row>
    <row r="71" spans="2:10">
      <c r="B71" s="58"/>
      <c r="C71" s="68"/>
      <c r="D71" s="58"/>
      <c r="E71" s="58"/>
      <c r="F71" s="58"/>
      <c r="G71" s="58"/>
      <c r="H71" s="58"/>
      <c r="I71" s="58"/>
      <c r="J71" s="58"/>
    </row>
    <row r="72" spans="2:10">
      <c r="B72" s="58"/>
      <c r="C72" s="58"/>
      <c r="D72" s="68"/>
      <c r="E72" s="68"/>
      <c r="F72" s="68"/>
      <c r="G72" s="58"/>
      <c r="H72" s="58"/>
      <c r="I72" s="58"/>
      <c r="J72" s="58"/>
    </row>
    <row r="73" spans="2:10">
      <c r="B73" s="58"/>
      <c r="C73" s="68"/>
      <c r="D73" s="58"/>
      <c r="E73" s="58"/>
      <c r="F73" s="58"/>
      <c r="G73" s="58"/>
      <c r="H73" s="58"/>
      <c r="I73" s="58"/>
      <c r="J73" s="58"/>
    </row>
    <row r="74" spans="2:10">
      <c r="B74" s="58"/>
      <c r="C74" s="68"/>
      <c r="D74" s="58"/>
      <c r="E74" s="58"/>
      <c r="F74" s="58"/>
      <c r="G74" s="58"/>
      <c r="H74" s="58"/>
      <c r="I74" s="58"/>
      <c r="J74" s="58"/>
    </row>
    <row r="75" spans="2:10">
      <c r="B75" s="58"/>
      <c r="C75" s="68"/>
      <c r="D75" s="68"/>
      <c r="E75" s="68"/>
      <c r="F75" s="68"/>
      <c r="G75" s="58"/>
      <c r="H75" s="58"/>
      <c r="I75" s="58"/>
      <c r="J75" s="58"/>
    </row>
    <row r="76" spans="2:10">
      <c r="B76" s="58"/>
      <c r="C76" s="68"/>
      <c r="D76" s="58"/>
      <c r="E76" s="58"/>
      <c r="F76" s="58"/>
      <c r="G76" s="58"/>
      <c r="H76" s="58"/>
      <c r="I76" s="58"/>
      <c r="J76" s="58"/>
    </row>
    <row r="77" spans="2:10">
      <c r="B77" s="58"/>
      <c r="C77" s="68"/>
      <c r="D77" s="58"/>
      <c r="E77" s="58"/>
      <c r="F77" s="58"/>
      <c r="G77" s="58"/>
      <c r="H77" s="58"/>
      <c r="I77" s="58"/>
      <c r="J77" s="58"/>
    </row>
    <row r="78" spans="2:10">
      <c r="B78" s="58"/>
      <c r="C78" s="58"/>
      <c r="D78" s="58"/>
      <c r="E78" s="58"/>
      <c r="F78" s="58"/>
      <c r="G78" s="58"/>
      <c r="H78" s="58"/>
      <c r="I78" s="58"/>
      <c r="J78" s="58"/>
    </row>
    <row r="79" spans="2:10">
      <c r="B79" s="115"/>
      <c r="C79" s="115"/>
      <c r="D79" s="115"/>
      <c r="E79" s="115"/>
      <c r="F79" s="115"/>
      <c r="G79" s="115"/>
      <c r="H79" s="115"/>
      <c r="I79" s="115"/>
      <c r="J79" s="58"/>
    </row>
    <row r="80" spans="2:10"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29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{D4AF108D-1B48-4943-9984-24E912ACA061}</x14:id>
        </ext>
      </extLst>
    </cfRule>
  </conditionalFormatting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{A3020664-C038-4764-B479-89EC2EB50CA8}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4AF108D-1B48-4943-9984-24E912ACA0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I29:I78</xm:sqref>
        </x14:conditionalFormatting>
        <x14:conditionalFormatting xmlns:xm="http://schemas.microsoft.com/office/excel/2006/main">
          <x14:cfRule type="dataBar" id="{A3020664-C038-4764-B479-89EC2EB50C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workbookViewId="0">
      <selection activeCell="D38" sqref="D38"/>
    </sheetView>
  </sheetViews>
  <sheetFormatPr defaultRowHeight="15"/>
  <cols>
    <col min="1" max="1" width="8.85546875" style="69"/>
    <col min="2" max="2" width="5.28515625" customWidth="1"/>
    <col min="3" max="3" width="42.7109375" customWidth="1"/>
    <col min="4" max="4" width="7.28515625" customWidth="1"/>
    <col min="5" max="5" width="8.5703125" customWidth="1"/>
    <col min="6" max="6" width="4" customWidth="1"/>
    <col min="7" max="7" width="10.7109375" customWidth="1"/>
    <col min="8" max="8" width="16.28515625" customWidth="1"/>
    <col min="9" max="9" width="7.28515625" customWidth="1"/>
    <col min="10" max="10" width="7.140625" customWidth="1"/>
    <col min="11" max="11" width="10.7109375" customWidth="1"/>
  </cols>
  <sheetData>
    <row r="1" spans="2:12">
      <c r="B1" s="58"/>
      <c r="C1" s="58"/>
      <c r="D1" s="58"/>
      <c r="E1" s="58"/>
      <c r="F1" s="58"/>
      <c r="G1" s="198"/>
      <c r="H1" s="198"/>
      <c r="I1" s="58"/>
      <c r="J1" s="58"/>
    </row>
    <row r="2" spans="2:12">
      <c r="B2" s="58"/>
      <c r="C2" s="58"/>
      <c r="D2" s="198"/>
      <c r="E2" s="198"/>
      <c r="F2" s="198"/>
      <c r="G2" s="128"/>
      <c r="H2" s="128"/>
      <c r="I2" s="58"/>
      <c r="J2" s="58"/>
    </row>
    <row r="3" spans="2:12">
      <c r="B3" s="120"/>
      <c r="C3" s="107"/>
      <c r="D3" s="69"/>
      <c r="E3" s="69"/>
      <c r="F3" s="69"/>
      <c r="G3" s="69"/>
      <c r="H3" s="69"/>
      <c r="I3" s="49" t="s">
        <v>3</v>
      </c>
      <c r="J3" s="50"/>
      <c r="K3" s="16"/>
      <c r="L3" s="19"/>
    </row>
    <row r="4" spans="2:12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  <c r="L4" s="18"/>
    </row>
    <row r="5" spans="2:12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7">
        <v>43586</v>
      </c>
      <c r="J5" s="26">
        <v>44409</v>
      </c>
      <c r="K5" s="6" t="s">
        <v>7</v>
      </c>
      <c r="L5" s="6" t="s">
        <v>8</v>
      </c>
    </row>
    <row r="6" spans="2:12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9">
        <v>3</v>
      </c>
      <c r="J6" s="8">
        <v>3</v>
      </c>
      <c r="K6" s="9">
        <f t="shared" ref="K6:K28" si="0">J6-I6</f>
        <v>0</v>
      </c>
      <c r="L6" s="9"/>
    </row>
    <row r="7" spans="2:12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9">
        <v>3</v>
      </c>
      <c r="J7" s="8">
        <v>3</v>
      </c>
      <c r="K7" s="9">
        <f t="shared" si="0"/>
        <v>0</v>
      </c>
      <c r="L7" s="9"/>
    </row>
    <row r="8" spans="2:12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9">
        <v>1</v>
      </c>
      <c r="J8" s="8">
        <v>1</v>
      </c>
      <c r="K8" s="9">
        <f t="shared" si="0"/>
        <v>0</v>
      </c>
      <c r="L8" s="9"/>
    </row>
    <row r="9" spans="2:12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9">
        <v>3</v>
      </c>
      <c r="J9" s="8">
        <v>3</v>
      </c>
      <c r="K9" s="9">
        <f t="shared" si="0"/>
        <v>0</v>
      </c>
      <c r="L9" s="9"/>
    </row>
    <row r="10" spans="2:12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9">
        <v>0</v>
      </c>
      <c r="J10" s="8">
        <v>0</v>
      </c>
      <c r="K10" s="9">
        <f t="shared" si="0"/>
        <v>0</v>
      </c>
      <c r="L10" s="9"/>
    </row>
    <row r="11" spans="2:12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9">
        <v>0</v>
      </c>
      <c r="J11" s="8">
        <v>0</v>
      </c>
      <c r="K11" s="9">
        <f t="shared" si="0"/>
        <v>0</v>
      </c>
      <c r="L11" s="9"/>
    </row>
    <row r="12" spans="2:12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9">
        <v>2</v>
      </c>
      <c r="J12" s="8">
        <v>2</v>
      </c>
      <c r="K12" s="9">
        <f t="shared" si="0"/>
        <v>0</v>
      </c>
      <c r="L12" s="9"/>
    </row>
    <row r="13" spans="2:12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9">
        <v>1</v>
      </c>
      <c r="J13" s="8">
        <v>1</v>
      </c>
      <c r="K13" s="9">
        <f t="shared" si="0"/>
        <v>0</v>
      </c>
      <c r="L13" s="9">
        <v>1</v>
      </c>
    </row>
    <row r="14" spans="2:12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9">
        <v>1</v>
      </c>
      <c r="J14" s="8">
        <v>1</v>
      </c>
      <c r="K14" s="9">
        <f t="shared" si="0"/>
        <v>0</v>
      </c>
      <c r="L14" s="9"/>
    </row>
    <row r="15" spans="2:12" ht="22.5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9">
        <v>2</v>
      </c>
      <c r="J15" s="8">
        <v>2</v>
      </c>
      <c r="K15" s="9">
        <f t="shared" si="0"/>
        <v>0</v>
      </c>
      <c r="L15" s="9">
        <v>1</v>
      </c>
    </row>
    <row r="16" spans="2:12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9">
        <v>2</v>
      </c>
      <c r="J16" s="8">
        <v>2</v>
      </c>
      <c r="K16" s="9">
        <f t="shared" si="0"/>
        <v>0</v>
      </c>
      <c r="L16" s="9"/>
    </row>
    <row r="17" spans="2:12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9">
        <v>2</v>
      </c>
      <c r="J17" s="8">
        <v>2</v>
      </c>
      <c r="K17" s="9">
        <f t="shared" si="0"/>
        <v>0</v>
      </c>
      <c r="L17" s="9"/>
    </row>
    <row r="18" spans="2:12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9">
        <v>1</v>
      </c>
      <c r="J18" s="8">
        <v>1</v>
      </c>
      <c r="K18" s="9">
        <f t="shared" si="0"/>
        <v>0</v>
      </c>
      <c r="L18" s="9"/>
    </row>
    <row r="19" spans="2:12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9">
        <v>1</v>
      </c>
      <c r="J19" s="8">
        <v>3</v>
      </c>
      <c r="K19" s="9">
        <f t="shared" si="0"/>
        <v>2</v>
      </c>
      <c r="L19" s="9"/>
    </row>
    <row r="20" spans="2:12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9">
        <v>3</v>
      </c>
      <c r="J20" s="8">
        <v>3</v>
      </c>
      <c r="K20" s="9">
        <f t="shared" si="0"/>
        <v>0</v>
      </c>
      <c r="L20" s="9">
        <v>1</v>
      </c>
    </row>
    <row r="21" spans="2:12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9">
        <v>3</v>
      </c>
      <c r="J21" s="8">
        <v>3</v>
      </c>
      <c r="K21" s="9">
        <f t="shared" si="0"/>
        <v>0</v>
      </c>
      <c r="L21" s="9"/>
    </row>
    <row r="22" spans="2:12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9">
        <v>3</v>
      </c>
      <c r="J22" s="8">
        <v>3</v>
      </c>
      <c r="K22" s="9">
        <f t="shared" si="0"/>
        <v>0</v>
      </c>
      <c r="L22" s="9"/>
    </row>
    <row r="23" spans="2:12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9">
        <v>3</v>
      </c>
      <c r="J23" s="8">
        <v>3</v>
      </c>
      <c r="K23" s="9">
        <f t="shared" si="0"/>
        <v>0</v>
      </c>
      <c r="L23" s="9"/>
    </row>
    <row r="24" spans="2:12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9">
        <v>3</v>
      </c>
      <c r="J24" s="8">
        <v>1</v>
      </c>
      <c r="K24" s="9">
        <f t="shared" si="0"/>
        <v>-2</v>
      </c>
      <c r="L24" s="9"/>
    </row>
    <row r="25" spans="2:12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1</v>
      </c>
      <c r="K25" s="10">
        <f t="shared" si="0"/>
        <v>-2</v>
      </c>
      <c r="L25" s="10"/>
    </row>
    <row r="26" spans="2:12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9">
        <v>0</v>
      </c>
      <c r="J26" s="9">
        <v>0</v>
      </c>
      <c r="K26" s="9">
        <f t="shared" si="0"/>
        <v>0</v>
      </c>
      <c r="L26" s="9">
        <v>1</v>
      </c>
    </row>
    <row r="27" spans="2:12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40</v>
      </c>
      <c r="J27" s="167">
        <f>SUM(J6:J26)</f>
        <v>38</v>
      </c>
      <c r="K27" s="167">
        <f t="shared" si="0"/>
        <v>-2</v>
      </c>
      <c r="L27" s="168"/>
    </row>
    <row r="28" spans="2:12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0.18018018018018017</v>
      </c>
      <c r="J28" s="169">
        <f>J27/(3*74)</f>
        <v>0.17117117117117117</v>
      </c>
      <c r="K28" s="167">
        <f t="shared" si="0"/>
        <v>-9.0090090090090003E-3</v>
      </c>
      <c r="L28" s="168"/>
    </row>
    <row r="29" spans="2:12">
      <c r="B29" s="58"/>
      <c r="C29" s="58"/>
      <c r="D29" s="68"/>
      <c r="E29" s="68"/>
      <c r="F29" s="68"/>
      <c r="G29" s="58"/>
      <c r="H29" s="58"/>
      <c r="I29" s="58"/>
      <c r="J29" s="58"/>
    </row>
    <row r="30" spans="2:12">
      <c r="B30" s="58"/>
      <c r="C30" s="68"/>
      <c r="D30" s="58"/>
      <c r="E30" s="58"/>
      <c r="F30" s="58"/>
      <c r="G30" s="58"/>
      <c r="H30" s="58"/>
      <c r="I30" s="58"/>
      <c r="J30" s="58"/>
    </row>
    <row r="31" spans="2:12">
      <c r="B31" s="58"/>
      <c r="C31" s="58"/>
      <c r="D31" s="58"/>
      <c r="E31" s="58"/>
      <c r="F31" s="58"/>
      <c r="G31" s="58"/>
      <c r="H31" s="58"/>
      <c r="I31" s="58"/>
      <c r="J31" s="58"/>
    </row>
    <row r="32" spans="2:12">
      <c r="B32" s="58"/>
      <c r="C32" s="58"/>
      <c r="D32" s="58"/>
      <c r="E32" s="58"/>
      <c r="F32" s="58"/>
      <c r="G32" s="58"/>
      <c r="H32" s="58"/>
      <c r="I32" s="58"/>
      <c r="J32" s="58"/>
    </row>
    <row r="33" spans="2:10">
      <c r="B33" s="58"/>
      <c r="C33" s="58"/>
      <c r="D33" s="58"/>
      <c r="E33" s="58"/>
      <c r="F33" s="58"/>
      <c r="G33" s="58"/>
      <c r="H33" s="58"/>
      <c r="I33" s="58"/>
      <c r="J33" s="58"/>
    </row>
    <row r="34" spans="2:10">
      <c r="B34" s="58"/>
      <c r="C34" s="58"/>
      <c r="D34" s="58"/>
      <c r="E34" s="58"/>
      <c r="F34" s="58"/>
      <c r="G34" s="58"/>
      <c r="H34" s="58"/>
      <c r="I34" s="58"/>
      <c r="J34" s="58"/>
    </row>
    <row r="35" spans="2:10">
      <c r="B35" s="58"/>
      <c r="C35" s="58"/>
      <c r="D35" s="114"/>
      <c r="E35" s="58"/>
      <c r="F35" s="58"/>
      <c r="G35" s="58"/>
      <c r="H35" s="58"/>
      <c r="I35" s="58"/>
      <c r="J35" s="58"/>
    </row>
    <row r="36" spans="2:10">
      <c r="B36" s="58"/>
      <c r="C36" s="68"/>
      <c r="D36" s="58"/>
      <c r="E36" s="58"/>
      <c r="F36" s="58"/>
      <c r="G36" s="58"/>
      <c r="H36" s="58"/>
      <c r="I36" s="58"/>
      <c r="J36" s="58"/>
    </row>
    <row r="37" spans="2:10">
      <c r="B37" s="58"/>
      <c r="C37" s="58"/>
      <c r="D37" s="58"/>
      <c r="E37" s="58"/>
      <c r="F37" s="58"/>
      <c r="G37" s="58"/>
      <c r="H37" s="58"/>
      <c r="I37" s="58"/>
      <c r="J37" s="58"/>
    </row>
    <row r="38" spans="2:10">
      <c r="B38" s="58"/>
      <c r="C38" s="58"/>
      <c r="D38" s="58"/>
      <c r="E38" s="58"/>
      <c r="F38" s="58"/>
      <c r="G38" s="58"/>
      <c r="H38" s="58"/>
      <c r="I38" s="58"/>
      <c r="J38" s="58"/>
    </row>
    <row r="39" spans="2:10">
      <c r="B39" s="58"/>
      <c r="C39" s="58"/>
      <c r="D39" s="58"/>
      <c r="E39" s="58"/>
      <c r="F39" s="58"/>
      <c r="G39" s="58"/>
      <c r="H39" s="58"/>
      <c r="I39" s="58"/>
      <c r="J39" s="58"/>
    </row>
    <row r="40" spans="2:10">
      <c r="B40" s="58"/>
      <c r="C40" s="58"/>
      <c r="D40" s="58"/>
      <c r="E40" s="58"/>
      <c r="F40" s="58"/>
      <c r="G40" s="58"/>
      <c r="H40" s="58"/>
      <c r="I40" s="58"/>
      <c r="J40" s="58"/>
    </row>
    <row r="41" spans="2:10">
      <c r="B41" s="58"/>
      <c r="C41" s="68"/>
      <c r="D41" s="58"/>
      <c r="E41" s="58"/>
      <c r="F41" s="58"/>
      <c r="G41" s="58"/>
      <c r="H41" s="58"/>
      <c r="I41" s="58"/>
      <c r="J41" s="58"/>
    </row>
    <row r="42" spans="2:10">
      <c r="B42" s="58"/>
      <c r="C42" s="68"/>
      <c r="D42" s="58"/>
      <c r="E42" s="58"/>
      <c r="F42" s="58"/>
      <c r="G42" s="58"/>
      <c r="H42" s="58"/>
      <c r="I42" s="58"/>
      <c r="J42" s="58"/>
    </row>
    <row r="43" spans="2:10">
      <c r="B43" s="58"/>
      <c r="C43" s="68"/>
      <c r="D43" s="68"/>
      <c r="E43" s="68"/>
      <c r="F43" s="68"/>
      <c r="G43" s="58"/>
      <c r="H43" s="58"/>
      <c r="I43" s="58"/>
      <c r="J43" s="58"/>
    </row>
    <row r="44" spans="2:10">
      <c r="B44" s="58"/>
      <c r="C44" s="58"/>
      <c r="D44" s="58"/>
      <c r="E44" s="58"/>
      <c r="F44" s="58"/>
      <c r="G44" s="58"/>
      <c r="H44" s="58"/>
      <c r="I44" s="58"/>
      <c r="J44" s="58"/>
    </row>
    <row r="45" spans="2:10">
      <c r="B45" s="58"/>
      <c r="C45" s="68"/>
      <c r="D45" s="58"/>
      <c r="E45" s="58"/>
      <c r="F45" s="58"/>
      <c r="G45" s="58"/>
      <c r="H45" s="58"/>
      <c r="I45" s="58"/>
      <c r="J45" s="58"/>
    </row>
    <row r="46" spans="2:10">
      <c r="B46" s="58"/>
      <c r="C46" s="68"/>
      <c r="D46" s="68"/>
      <c r="E46" s="68"/>
      <c r="F46" s="68"/>
      <c r="G46" s="58"/>
      <c r="H46" s="58"/>
      <c r="I46" s="58"/>
      <c r="J46" s="58"/>
    </row>
    <row r="47" spans="2:10">
      <c r="B47" s="58"/>
      <c r="C47" s="58"/>
      <c r="D47" s="68"/>
      <c r="E47" s="68"/>
      <c r="F47" s="68"/>
      <c r="G47" s="58"/>
      <c r="H47" s="58"/>
      <c r="I47" s="58"/>
      <c r="J47" s="58"/>
    </row>
    <row r="48" spans="2:10">
      <c r="B48" s="58"/>
      <c r="C48" s="58"/>
      <c r="D48" s="68"/>
      <c r="E48" s="68"/>
      <c r="F48" s="68"/>
      <c r="G48" s="58"/>
      <c r="H48" s="58"/>
      <c r="I48" s="58"/>
      <c r="J48" s="58"/>
    </row>
    <row r="49" spans="2:10">
      <c r="B49" s="58"/>
      <c r="C49" s="68"/>
      <c r="D49" s="58"/>
      <c r="E49" s="58"/>
      <c r="F49" s="58"/>
      <c r="G49" s="58"/>
      <c r="H49" s="58"/>
      <c r="I49" s="58"/>
      <c r="J49" s="58"/>
    </row>
    <row r="50" spans="2:10">
      <c r="B50" s="58"/>
      <c r="C50" s="68"/>
      <c r="D50" s="58"/>
      <c r="E50" s="58"/>
      <c r="F50" s="58"/>
      <c r="G50" s="58"/>
      <c r="H50" s="58"/>
      <c r="I50" s="58"/>
      <c r="J50" s="58"/>
    </row>
    <row r="51" spans="2:10">
      <c r="B51" s="58"/>
      <c r="C51" s="58"/>
      <c r="D51" s="68"/>
      <c r="E51" s="68"/>
      <c r="F51" s="68"/>
      <c r="G51" s="58"/>
      <c r="H51" s="58"/>
      <c r="I51" s="58"/>
      <c r="J51" s="58"/>
    </row>
    <row r="52" spans="2:10">
      <c r="B52" s="58"/>
      <c r="C52" s="58"/>
      <c r="D52" s="68"/>
      <c r="E52" s="68"/>
      <c r="F52" s="68"/>
      <c r="G52" s="58"/>
      <c r="H52" s="58"/>
      <c r="I52" s="58"/>
      <c r="J52" s="58"/>
    </row>
    <row r="53" spans="2:10">
      <c r="B53" s="58"/>
      <c r="C53" s="58"/>
      <c r="D53" s="58"/>
      <c r="E53" s="58"/>
      <c r="F53" s="58"/>
      <c r="G53" s="58"/>
      <c r="H53" s="58"/>
      <c r="I53" s="58"/>
      <c r="J53" s="58"/>
    </row>
    <row r="54" spans="2:10">
      <c r="B54" s="58"/>
      <c r="C54" s="68"/>
      <c r="D54" s="68"/>
      <c r="E54" s="68"/>
      <c r="F54" s="68"/>
      <c r="G54" s="58"/>
      <c r="H54" s="58"/>
      <c r="I54" s="58"/>
      <c r="J54" s="58"/>
    </row>
    <row r="55" spans="2:10">
      <c r="B55" s="58"/>
      <c r="C55" s="68"/>
      <c r="D55" s="58"/>
      <c r="E55" s="58"/>
      <c r="F55" s="58"/>
      <c r="G55" s="58"/>
      <c r="H55" s="58"/>
      <c r="I55" s="58"/>
      <c r="J55" s="58"/>
    </row>
    <row r="56" spans="2:10">
      <c r="B56" s="58"/>
      <c r="C56" s="68"/>
      <c r="D56" s="58"/>
      <c r="E56" s="58"/>
      <c r="F56" s="58"/>
      <c r="G56" s="58"/>
      <c r="H56" s="58"/>
      <c r="I56" s="58"/>
      <c r="J56" s="58"/>
    </row>
    <row r="57" spans="2:10">
      <c r="B57" s="58"/>
      <c r="C57" s="68"/>
      <c r="D57" s="58"/>
      <c r="E57" s="58"/>
      <c r="F57" s="58"/>
      <c r="G57" s="58"/>
      <c r="H57" s="58"/>
      <c r="I57" s="58"/>
      <c r="J57" s="58"/>
    </row>
    <row r="58" spans="2:10">
      <c r="B58" s="58"/>
      <c r="C58" s="68"/>
      <c r="D58" s="58"/>
      <c r="E58" s="58"/>
      <c r="F58" s="58"/>
      <c r="G58" s="58"/>
      <c r="H58" s="58"/>
      <c r="I58" s="58"/>
      <c r="J58" s="58"/>
    </row>
    <row r="59" spans="2:10">
      <c r="B59" s="58"/>
      <c r="C59" s="68"/>
      <c r="D59" s="58"/>
      <c r="E59" s="58"/>
      <c r="F59" s="58"/>
      <c r="G59" s="58"/>
      <c r="H59" s="58"/>
      <c r="I59" s="58"/>
      <c r="J59" s="58"/>
    </row>
    <row r="60" spans="2:10">
      <c r="B60" s="58"/>
      <c r="C60" s="68"/>
      <c r="D60" s="58"/>
      <c r="E60" s="58"/>
      <c r="F60" s="58"/>
      <c r="G60" s="58"/>
      <c r="H60" s="58"/>
      <c r="I60" s="58"/>
      <c r="J60" s="58"/>
    </row>
    <row r="61" spans="2:10">
      <c r="B61" s="58"/>
      <c r="C61" s="68"/>
      <c r="D61" s="58"/>
      <c r="E61" s="58"/>
      <c r="F61" s="58"/>
      <c r="G61" s="58"/>
      <c r="H61" s="58"/>
      <c r="I61" s="58"/>
      <c r="J61" s="58"/>
    </row>
    <row r="62" spans="2:10">
      <c r="B62" s="58"/>
      <c r="C62" s="58"/>
      <c r="D62" s="58"/>
      <c r="E62" s="58"/>
      <c r="F62" s="58"/>
      <c r="G62" s="58"/>
      <c r="H62" s="58"/>
      <c r="I62" s="58"/>
      <c r="J62" s="58"/>
    </row>
    <row r="63" spans="2:10">
      <c r="B63" s="58"/>
      <c r="C63" s="58"/>
      <c r="D63" s="58"/>
      <c r="E63" s="58"/>
      <c r="F63" s="58"/>
      <c r="G63" s="58"/>
      <c r="H63" s="58"/>
      <c r="I63" s="58"/>
      <c r="J63" s="58"/>
    </row>
    <row r="64" spans="2:10">
      <c r="B64" s="58"/>
      <c r="C64" s="68"/>
      <c r="D64" s="58"/>
      <c r="E64" s="58"/>
      <c r="F64" s="58"/>
      <c r="G64" s="58"/>
      <c r="H64" s="58"/>
      <c r="I64" s="58"/>
      <c r="J64" s="58"/>
    </row>
    <row r="65" spans="2:10">
      <c r="B65" s="58"/>
      <c r="C65" s="58"/>
      <c r="D65" s="58"/>
      <c r="E65" s="58"/>
      <c r="F65" s="58"/>
      <c r="G65" s="58"/>
      <c r="H65" s="58"/>
      <c r="I65" s="58"/>
      <c r="J65" s="58"/>
    </row>
    <row r="66" spans="2:10">
      <c r="B66" s="58"/>
      <c r="C66" s="68"/>
      <c r="D66" s="58"/>
      <c r="E66" s="58"/>
      <c r="F66" s="58"/>
      <c r="G66" s="58"/>
      <c r="H66" s="58"/>
      <c r="I66" s="58"/>
      <c r="J66" s="58"/>
    </row>
    <row r="67" spans="2:10">
      <c r="B67" s="58"/>
      <c r="C67" s="68"/>
      <c r="D67" s="58"/>
      <c r="E67" s="58"/>
      <c r="F67" s="58"/>
      <c r="G67" s="58"/>
      <c r="H67" s="58"/>
      <c r="I67" s="58"/>
      <c r="J67" s="58"/>
    </row>
    <row r="68" spans="2:10">
      <c r="B68" s="58"/>
      <c r="C68" s="68"/>
      <c r="D68" s="58"/>
      <c r="E68" s="58"/>
      <c r="F68" s="58"/>
      <c r="G68" s="58"/>
      <c r="H68" s="58"/>
      <c r="I68" s="58"/>
      <c r="J68" s="58"/>
    </row>
    <row r="69" spans="2:10">
      <c r="B69" s="58"/>
      <c r="C69" s="68"/>
      <c r="D69" s="58"/>
      <c r="E69" s="58"/>
      <c r="F69" s="58"/>
      <c r="G69" s="58"/>
      <c r="H69" s="58"/>
      <c r="I69" s="58"/>
      <c r="J69" s="58"/>
    </row>
    <row r="70" spans="2:10">
      <c r="B70" s="58"/>
      <c r="C70" s="68"/>
      <c r="D70" s="58"/>
      <c r="E70" s="58"/>
      <c r="F70" s="58"/>
      <c r="G70" s="58"/>
      <c r="H70" s="58"/>
      <c r="I70" s="58"/>
      <c r="J70" s="58"/>
    </row>
    <row r="71" spans="2:10">
      <c r="B71" s="58"/>
      <c r="C71" s="58"/>
      <c r="D71" s="68"/>
      <c r="E71" s="68"/>
      <c r="F71" s="68"/>
      <c r="G71" s="58"/>
      <c r="H71" s="58"/>
      <c r="I71" s="58"/>
      <c r="J71" s="58"/>
    </row>
    <row r="72" spans="2:10">
      <c r="B72" s="58"/>
      <c r="C72" s="68"/>
      <c r="D72" s="58"/>
      <c r="E72" s="58"/>
      <c r="F72" s="58"/>
      <c r="G72" s="58"/>
      <c r="H72" s="58"/>
      <c r="I72" s="58"/>
      <c r="J72" s="58"/>
    </row>
    <row r="73" spans="2:10">
      <c r="B73" s="58"/>
      <c r="C73" s="68"/>
      <c r="D73" s="58"/>
      <c r="E73" s="58"/>
      <c r="F73" s="58"/>
      <c r="G73" s="58"/>
      <c r="H73" s="58"/>
      <c r="I73" s="58"/>
      <c r="J73" s="58"/>
    </row>
    <row r="74" spans="2:10">
      <c r="B74" s="58"/>
      <c r="C74" s="68"/>
      <c r="D74" s="68"/>
      <c r="E74" s="68"/>
      <c r="F74" s="68"/>
      <c r="G74" s="58"/>
      <c r="H74" s="58"/>
      <c r="I74" s="58"/>
      <c r="J74" s="58"/>
    </row>
    <row r="75" spans="2:10">
      <c r="B75" s="58"/>
      <c r="C75" s="68"/>
      <c r="D75" s="58"/>
      <c r="E75" s="58"/>
      <c r="F75" s="58"/>
      <c r="G75" s="58"/>
      <c r="H75" s="58"/>
      <c r="I75" s="58"/>
      <c r="J75" s="58"/>
    </row>
    <row r="76" spans="2:10">
      <c r="B76" s="58"/>
      <c r="C76" s="68"/>
      <c r="D76" s="58"/>
      <c r="E76" s="58"/>
      <c r="F76" s="58"/>
      <c r="G76" s="58"/>
      <c r="H76" s="58"/>
      <c r="I76" s="58"/>
      <c r="J76" s="58"/>
    </row>
    <row r="77" spans="2:10">
      <c r="B77" s="58"/>
      <c r="C77" s="58"/>
      <c r="D77" s="58"/>
      <c r="E77" s="58"/>
      <c r="F77" s="58"/>
      <c r="G77" s="58"/>
      <c r="H77" s="58"/>
      <c r="I77" s="58"/>
      <c r="J77" s="58"/>
    </row>
    <row r="78" spans="2:10">
      <c r="B78" s="115"/>
      <c r="C78" s="115"/>
      <c r="D78" s="115"/>
      <c r="E78" s="115"/>
      <c r="F78" s="115"/>
      <c r="G78" s="115"/>
      <c r="H78" s="115"/>
      <c r="I78" s="115"/>
      <c r="J78" s="58"/>
    </row>
    <row r="79" spans="2:10">
      <c r="B79" s="115"/>
      <c r="C79" s="115"/>
      <c r="D79" s="115"/>
      <c r="E79" s="115"/>
      <c r="F79" s="115"/>
      <c r="G79" s="117"/>
      <c r="H79" s="117"/>
      <c r="I79" s="115"/>
      <c r="J79" s="58"/>
    </row>
  </sheetData>
  <mergeCells count="2">
    <mergeCell ref="G1:H1"/>
    <mergeCell ref="D2:F2"/>
  </mergeCells>
  <conditionalFormatting sqref="I29:I7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{4BD3E689-0C77-4FD2-8C75-76AEBC0892D3}</x14:id>
        </ext>
      </extLst>
    </cfRule>
  </conditionalFormatting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{43F27511-6650-42B4-B23F-BBEB468E3110}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D3E689-0C77-4FD2-8C75-76AEBC0892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I29:I77</xm:sqref>
        </x14:conditionalFormatting>
        <x14:conditionalFormatting xmlns:xm="http://schemas.microsoft.com/office/excel/2006/main">
          <x14:cfRule type="dataBar" id="{43F27511-6650-42B4-B23F-BBEB468E31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opLeftCell="A3" workbookViewId="0">
      <selection activeCell="E33" sqref="E33"/>
    </sheetView>
  </sheetViews>
  <sheetFormatPr defaultRowHeight="15"/>
  <cols>
    <col min="2" max="2" width="5.7109375" customWidth="1"/>
    <col min="3" max="3" width="42.5703125" customWidth="1"/>
    <col min="4" max="4" width="7.42578125" customWidth="1"/>
    <col min="5" max="5" width="8.28515625" customWidth="1"/>
    <col min="6" max="6" width="4.7109375" customWidth="1"/>
    <col min="7" max="7" width="10.5703125" customWidth="1"/>
    <col min="8" max="8" width="16.140625" customWidth="1"/>
    <col min="9" max="9" width="7.85546875" customWidth="1"/>
    <col min="10" max="10" width="6.42578125" customWidth="1"/>
    <col min="11" max="11" width="14" customWidth="1"/>
  </cols>
  <sheetData>
    <row r="1" spans="1:12">
      <c r="A1" s="38"/>
      <c r="B1" s="38"/>
      <c r="C1" s="38"/>
      <c r="D1" s="5"/>
      <c r="E1" s="5"/>
      <c r="F1" s="5"/>
      <c r="G1" s="38"/>
      <c r="H1" s="38"/>
      <c r="I1" s="38"/>
      <c r="J1" s="38"/>
    </row>
    <row r="2" spans="1:12">
      <c r="A2" s="38"/>
      <c r="B2" s="58"/>
      <c r="C2" s="58"/>
      <c r="D2" s="58"/>
      <c r="E2" s="58"/>
      <c r="F2" s="58"/>
      <c r="G2" s="198"/>
      <c r="H2" s="198"/>
      <c r="I2" s="58"/>
      <c r="J2" s="58"/>
    </row>
    <row r="3" spans="1:12">
      <c r="A3" s="38"/>
      <c r="B3" s="120"/>
      <c r="C3" s="107"/>
      <c r="D3" s="69"/>
      <c r="E3" s="69"/>
      <c r="F3" s="69"/>
      <c r="G3" s="69"/>
      <c r="H3" s="69"/>
      <c r="I3" s="49" t="s">
        <v>3</v>
      </c>
      <c r="J3" s="50"/>
      <c r="K3" s="16"/>
      <c r="L3" s="19"/>
    </row>
    <row r="4" spans="1:12">
      <c r="A4" s="38"/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  <c r="L4" s="18"/>
    </row>
    <row r="5" spans="1:12">
      <c r="A5" s="38"/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7">
        <v>43586</v>
      </c>
      <c r="J5" s="26">
        <v>44409</v>
      </c>
      <c r="K5" s="6" t="s">
        <v>7</v>
      </c>
      <c r="L5" s="6" t="s">
        <v>8</v>
      </c>
    </row>
    <row r="6" spans="1:12">
      <c r="A6" s="38"/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9">
        <v>4</v>
      </c>
      <c r="J6" s="8">
        <v>3</v>
      </c>
      <c r="K6" s="9">
        <f t="shared" ref="K6:K28" si="0">J6-I6</f>
        <v>-1</v>
      </c>
      <c r="L6" s="9"/>
    </row>
    <row r="7" spans="1:12">
      <c r="A7" s="38"/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9">
        <v>2</v>
      </c>
      <c r="J7" s="8">
        <v>2</v>
      </c>
      <c r="K7" s="9">
        <f t="shared" si="0"/>
        <v>0</v>
      </c>
      <c r="L7" s="9"/>
    </row>
    <row r="8" spans="1:12">
      <c r="A8" s="38"/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9">
        <v>1</v>
      </c>
      <c r="J8" s="8">
        <v>1</v>
      </c>
      <c r="K8" s="9">
        <f t="shared" si="0"/>
        <v>0</v>
      </c>
      <c r="L8" s="9"/>
    </row>
    <row r="9" spans="1:12">
      <c r="A9" s="38"/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9">
        <v>0</v>
      </c>
      <c r="J9" s="8">
        <v>0</v>
      </c>
      <c r="K9" s="9">
        <f t="shared" si="0"/>
        <v>0</v>
      </c>
      <c r="L9" s="9"/>
    </row>
    <row r="10" spans="1:12">
      <c r="A10" s="38"/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9">
        <v>0</v>
      </c>
      <c r="J10" s="8">
        <v>0</v>
      </c>
      <c r="K10" s="9">
        <f t="shared" si="0"/>
        <v>0</v>
      </c>
      <c r="L10" s="9"/>
    </row>
    <row r="11" spans="1:12">
      <c r="A11" s="38"/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9">
        <v>0</v>
      </c>
      <c r="J11" s="8">
        <v>0</v>
      </c>
      <c r="K11" s="9">
        <f t="shared" si="0"/>
        <v>0</v>
      </c>
      <c r="L11" s="9"/>
    </row>
    <row r="12" spans="1:12">
      <c r="A12" s="38"/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9">
        <v>3</v>
      </c>
      <c r="J12" s="8">
        <v>3</v>
      </c>
      <c r="K12" s="9">
        <f t="shared" si="0"/>
        <v>0</v>
      </c>
      <c r="L12" s="9"/>
    </row>
    <row r="13" spans="1:12">
      <c r="A13" s="38"/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9">
        <v>1</v>
      </c>
      <c r="J13" s="8">
        <v>1</v>
      </c>
      <c r="K13" s="9">
        <f t="shared" si="0"/>
        <v>0</v>
      </c>
      <c r="L13" s="9">
        <v>1</v>
      </c>
    </row>
    <row r="14" spans="1:12">
      <c r="A14" s="38"/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9">
        <v>1</v>
      </c>
      <c r="J14" s="8">
        <v>1</v>
      </c>
      <c r="K14" s="9">
        <f t="shared" si="0"/>
        <v>0</v>
      </c>
      <c r="L14" s="9"/>
    </row>
    <row r="15" spans="1:12" ht="22.5">
      <c r="A15" s="38"/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9">
        <v>0</v>
      </c>
      <c r="J15" s="8">
        <v>0</v>
      </c>
      <c r="K15" s="9">
        <f t="shared" si="0"/>
        <v>0</v>
      </c>
      <c r="L15" s="9">
        <v>1</v>
      </c>
    </row>
    <row r="16" spans="1:12">
      <c r="A16" s="38"/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9">
        <v>2</v>
      </c>
      <c r="J16" s="8">
        <v>2</v>
      </c>
      <c r="K16" s="9">
        <f t="shared" si="0"/>
        <v>0</v>
      </c>
      <c r="L16" s="9"/>
    </row>
    <row r="17" spans="1:12">
      <c r="A17" s="38"/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9">
        <v>0</v>
      </c>
      <c r="J17" s="8">
        <v>0</v>
      </c>
      <c r="K17" s="9">
        <f t="shared" si="0"/>
        <v>0</v>
      </c>
      <c r="L17" s="9"/>
    </row>
    <row r="18" spans="1:12">
      <c r="A18" s="38"/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9">
        <v>1</v>
      </c>
      <c r="J18" s="8">
        <v>1</v>
      </c>
      <c r="K18" s="9">
        <f t="shared" si="0"/>
        <v>0</v>
      </c>
      <c r="L18" s="9"/>
    </row>
    <row r="19" spans="1:12">
      <c r="A19" s="38"/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9">
        <v>2</v>
      </c>
      <c r="J19" s="8">
        <v>2</v>
      </c>
      <c r="K19" s="9">
        <f t="shared" si="0"/>
        <v>0</v>
      </c>
      <c r="L19" s="9"/>
    </row>
    <row r="20" spans="1:12">
      <c r="A20" s="38"/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9">
        <v>3</v>
      </c>
      <c r="J20" s="8">
        <v>3</v>
      </c>
      <c r="K20" s="9">
        <f t="shared" si="0"/>
        <v>0</v>
      </c>
      <c r="L20" s="9">
        <v>1</v>
      </c>
    </row>
    <row r="21" spans="1:12">
      <c r="A21" s="38"/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9">
        <v>3</v>
      </c>
      <c r="J21" s="8">
        <v>3</v>
      </c>
      <c r="K21" s="9">
        <f t="shared" si="0"/>
        <v>0</v>
      </c>
      <c r="L21" s="9"/>
    </row>
    <row r="22" spans="1:12">
      <c r="A22" s="38"/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9">
        <v>3</v>
      </c>
      <c r="J22" s="8">
        <v>3</v>
      </c>
      <c r="K22" s="9">
        <f t="shared" si="0"/>
        <v>0</v>
      </c>
      <c r="L22" s="9"/>
    </row>
    <row r="23" spans="1:12">
      <c r="A23" s="38"/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9">
        <v>3</v>
      </c>
      <c r="J23" s="8">
        <v>2</v>
      </c>
      <c r="K23" s="9">
        <f t="shared" si="0"/>
        <v>-1</v>
      </c>
      <c r="L23" s="9"/>
    </row>
    <row r="24" spans="1:12">
      <c r="A24" s="38"/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9">
        <v>3</v>
      </c>
      <c r="J24" s="8">
        <v>3</v>
      </c>
      <c r="K24" s="9">
        <f t="shared" si="0"/>
        <v>0</v>
      </c>
      <c r="L24" s="9"/>
    </row>
    <row r="25" spans="1:12">
      <c r="A25" s="38"/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1</v>
      </c>
      <c r="K25" s="10">
        <f t="shared" si="0"/>
        <v>-2</v>
      </c>
      <c r="L25" s="10"/>
    </row>
    <row r="26" spans="1:12">
      <c r="A26" s="38"/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9">
        <v>0</v>
      </c>
      <c r="J26" s="9">
        <v>0</v>
      </c>
      <c r="K26" s="9">
        <f t="shared" si="0"/>
        <v>0</v>
      </c>
      <c r="L26" s="9">
        <v>1</v>
      </c>
    </row>
    <row r="27" spans="1:12">
      <c r="A27" s="38"/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35</v>
      </c>
      <c r="J27" s="167">
        <f>SUM(J6:J26)</f>
        <v>31</v>
      </c>
      <c r="K27" s="167">
        <f t="shared" si="0"/>
        <v>-4</v>
      </c>
      <c r="L27" s="168"/>
    </row>
    <row r="28" spans="1:12">
      <c r="A28" s="38"/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0.15765765765765766</v>
      </c>
      <c r="J28" s="169">
        <f>J27/(3*74)</f>
        <v>0.13963963963963963</v>
      </c>
      <c r="K28" s="167">
        <f t="shared" si="0"/>
        <v>-1.8018018018018028E-2</v>
      </c>
      <c r="L28" s="168"/>
    </row>
    <row r="29" spans="1:12">
      <c r="A29" s="38"/>
      <c r="B29" s="58"/>
      <c r="C29" s="58"/>
      <c r="D29" s="58"/>
      <c r="E29" s="58"/>
      <c r="F29" s="58"/>
      <c r="G29" s="58"/>
      <c r="H29" s="58"/>
      <c r="I29" s="58"/>
      <c r="J29" s="58"/>
    </row>
    <row r="30" spans="1:12">
      <c r="A30" s="38"/>
      <c r="B30" s="58"/>
      <c r="C30" s="58"/>
      <c r="D30" s="68"/>
      <c r="E30" s="68"/>
      <c r="F30" s="68"/>
      <c r="G30" s="58"/>
      <c r="H30" s="58"/>
      <c r="I30" s="58"/>
      <c r="J30" s="58"/>
    </row>
    <row r="31" spans="1:12">
      <c r="A31" s="38"/>
      <c r="B31" s="58"/>
      <c r="C31" s="68"/>
      <c r="D31" s="58"/>
      <c r="E31" s="58"/>
      <c r="F31" s="58"/>
      <c r="G31" s="58"/>
      <c r="H31" s="58"/>
      <c r="I31" s="58"/>
      <c r="J31" s="58"/>
    </row>
    <row r="32" spans="1:12">
      <c r="A32" s="38"/>
      <c r="B32" s="58"/>
      <c r="C32" s="58"/>
      <c r="D32" s="58"/>
      <c r="E32" s="58"/>
      <c r="F32" s="58"/>
      <c r="G32" s="58"/>
      <c r="H32" s="58"/>
      <c r="I32" s="58"/>
      <c r="J32" s="58"/>
    </row>
    <row r="33" spans="1:10">
      <c r="A33" s="38"/>
      <c r="B33" s="58"/>
      <c r="C33" s="58"/>
      <c r="D33" s="58"/>
      <c r="E33" s="58"/>
      <c r="F33" s="58"/>
      <c r="G33" s="58"/>
      <c r="H33" s="58"/>
      <c r="I33" s="58"/>
      <c r="J33" s="58"/>
    </row>
    <row r="34" spans="1:10">
      <c r="A34" s="38"/>
      <c r="B34" s="58"/>
      <c r="C34" s="58"/>
      <c r="D34" s="58"/>
      <c r="E34" s="58"/>
      <c r="F34" s="58"/>
      <c r="G34" s="58"/>
      <c r="H34" s="58"/>
      <c r="I34" s="58"/>
      <c r="J34" s="58"/>
    </row>
    <row r="35" spans="1:10">
      <c r="A35" s="38"/>
      <c r="B35" s="58"/>
      <c r="C35" s="58"/>
      <c r="D35" s="58"/>
      <c r="E35" s="58"/>
      <c r="F35" s="58"/>
      <c r="G35" s="58"/>
      <c r="H35" s="58"/>
      <c r="I35" s="58"/>
      <c r="J35" s="58"/>
    </row>
    <row r="36" spans="1:10">
      <c r="A36" s="38"/>
      <c r="B36" s="58"/>
      <c r="C36" s="58"/>
      <c r="D36" s="114"/>
      <c r="E36" s="58"/>
      <c r="F36" s="58"/>
      <c r="G36" s="58"/>
      <c r="H36" s="58"/>
      <c r="I36" s="58"/>
      <c r="J36" s="58"/>
    </row>
    <row r="37" spans="1:10">
      <c r="A37" s="38"/>
      <c r="B37" s="58"/>
      <c r="C37" s="68"/>
      <c r="D37" s="58"/>
      <c r="E37" s="58"/>
      <c r="F37" s="58"/>
      <c r="G37" s="58"/>
      <c r="H37" s="58"/>
      <c r="I37" s="58"/>
      <c r="J37" s="58"/>
    </row>
    <row r="38" spans="1:10">
      <c r="A38" s="38"/>
      <c r="B38" s="58"/>
      <c r="C38" s="58"/>
      <c r="D38" s="58"/>
      <c r="E38" s="58"/>
      <c r="F38" s="58"/>
      <c r="G38" s="58"/>
      <c r="H38" s="58"/>
      <c r="I38" s="58"/>
      <c r="J38" s="58"/>
    </row>
    <row r="39" spans="1:10">
      <c r="A39" s="38"/>
      <c r="B39" s="58"/>
      <c r="C39" s="58"/>
      <c r="D39" s="58"/>
      <c r="E39" s="58"/>
      <c r="F39" s="58"/>
      <c r="G39" s="58"/>
      <c r="H39" s="58"/>
      <c r="I39" s="58"/>
      <c r="J39" s="58"/>
    </row>
    <row r="40" spans="1:10">
      <c r="A40" s="38"/>
      <c r="B40" s="58"/>
      <c r="C40" s="58"/>
      <c r="D40" s="58"/>
      <c r="E40" s="58"/>
      <c r="F40" s="58"/>
      <c r="G40" s="58"/>
      <c r="H40" s="58"/>
      <c r="I40" s="58"/>
      <c r="J40" s="58"/>
    </row>
    <row r="41" spans="1:10">
      <c r="A41" s="38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38"/>
      <c r="B42" s="58"/>
      <c r="C42" s="68"/>
      <c r="D42" s="58"/>
      <c r="E42" s="58"/>
      <c r="F42" s="58"/>
      <c r="G42" s="58"/>
      <c r="H42" s="58"/>
      <c r="I42" s="58"/>
      <c r="J42" s="58"/>
    </row>
    <row r="43" spans="1:10">
      <c r="A43" s="38"/>
      <c r="B43" s="58"/>
      <c r="C43" s="68"/>
      <c r="D43" s="58"/>
      <c r="E43" s="58"/>
      <c r="F43" s="58"/>
      <c r="G43" s="58"/>
      <c r="H43" s="58"/>
      <c r="I43" s="58"/>
      <c r="J43" s="58"/>
    </row>
    <row r="44" spans="1:10">
      <c r="A44" s="38"/>
      <c r="B44" s="58"/>
      <c r="C44" s="68"/>
      <c r="D44" s="68"/>
      <c r="E44" s="68"/>
      <c r="F44" s="68"/>
      <c r="G44" s="58"/>
      <c r="H44" s="58"/>
      <c r="I44" s="58"/>
      <c r="J44" s="58"/>
    </row>
    <row r="45" spans="1:10">
      <c r="A45" s="38"/>
      <c r="B45" s="58"/>
      <c r="C45" s="58"/>
      <c r="D45" s="58"/>
      <c r="E45" s="58"/>
      <c r="F45" s="58"/>
      <c r="G45" s="58"/>
      <c r="H45" s="58"/>
      <c r="I45" s="58"/>
      <c r="J45" s="58"/>
    </row>
    <row r="46" spans="1:10">
      <c r="A46" s="38"/>
      <c r="B46" s="58"/>
      <c r="C46" s="68"/>
      <c r="D46" s="58"/>
      <c r="E46" s="58"/>
      <c r="F46" s="58"/>
      <c r="G46" s="58"/>
      <c r="H46" s="58"/>
      <c r="I46" s="58"/>
      <c r="J46" s="58"/>
    </row>
    <row r="47" spans="1:10">
      <c r="A47" s="38"/>
      <c r="B47" s="58"/>
      <c r="C47" s="68"/>
      <c r="D47" s="68"/>
      <c r="E47" s="68"/>
      <c r="F47" s="68"/>
      <c r="G47" s="58"/>
      <c r="H47" s="58"/>
      <c r="I47" s="58"/>
      <c r="J47" s="58"/>
    </row>
    <row r="48" spans="1:10">
      <c r="A48" s="38"/>
      <c r="B48" s="58"/>
      <c r="C48" s="58"/>
      <c r="D48" s="68"/>
      <c r="E48" s="68"/>
      <c r="F48" s="68"/>
      <c r="G48" s="58"/>
      <c r="H48" s="58"/>
      <c r="I48" s="58"/>
      <c r="J48" s="58"/>
    </row>
    <row r="49" spans="1:10">
      <c r="A49" s="38"/>
      <c r="B49" s="58"/>
      <c r="C49" s="58"/>
      <c r="D49" s="68"/>
      <c r="E49" s="68"/>
      <c r="F49" s="68"/>
      <c r="G49" s="58"/>
      <c r="H49" s="58"/>
      <c r="I49" s="58"/>
      <c r="J49" s="58"/>
    </row>
    <row r="50" spans="1:10">
      <c r="A50" s="38"/>
      <c r="B50" s="58"/>
      <c r="C50" s="68"/>
      <c r="D50" s="58"/>
      <c r="E50" s="58"/>
      <c r="F50" s="58"/>
      <c r="G50" s="58"/>
      <c r="H50" s="58"/>
      <c r="I50" s="58"/>
      <c r="J50" s="58"/>
    </row>
    <row r="51" spans="1:10">
      <c r="A51" s="38"/>
      <c r="B51" s="58"/>
      <c r="C51" s="68"/>
      <c r="D51" s="58"/>
      <c r="E51" s="58"/>
      <c r="F51" s="58"/>
      <c r="G51" s="58"/>
      <c r="H51" s="58"/>
      <c r="I51" s="58"/>
      <c r="J51" s="58"/>
    </row>
    <row r="52" spans="1:10">
      <c r="A52" s="38"/>
      <c r="B52" s="58"/>
      <c r="C52" s="58"/>
      <c r="D52" s="68"/>
      <c r="E52" s="68"/>
      <c r="F52" s="68"/>
      <c r="G52" s="58"/>
      <c r="H52" s="58"/>
      <c r="I52" s="58"/>
      <c r="J52" s="58"/>
    </row>
    <row r="53" spans="1:10">
      <c r="A53" s="38"/>
      <c r="B53" s="58"/>
      <c r="C53" s="58"/>
      <c r="D53" s="68"/>
      <c r="E53" s="68"/>
      <c r="F53" s="68"/>
      <c r="G53" s="58"/>
      <c r="H53" s="58"/>
      <c r="I53" s="58"/>
      <c r="J53" s="58"/>
    </row>
    <row r="54" spans="1:10">
      <c r="A54" s="38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38"/>
      <c r="B55" s="58"/>
      <c r="C55" s="68"/>
      <c r="D55" s="68"/>
      <c r="E55" s="68"/>
      <c r="F55" s="68"/>
      <c r="G55" s="58"/>
      <c r="H55" s="58"/>
      <c r="I55" s="58"/>
      <c r="J55" s="58"/>
    </row>
    <row r="56" spans="1:10">
      <c r="A56" s="38"/>
      <c r="B56" s="58"/>
      <c r="C56" s="68"/>
      <c r="D56" s="58"/>
      <c r="E56" s="58"/>
      <c r="F56" s="58"/>
      <c r="G56" s="58"/>
      <c r="H56" s="58"/>
      <c r="I56" s="58"/>
      <c r="J56" s="58"/>
    </row>
    <row r="57" spans="1:10">
      <c r="A57" s="38"/>
      <c r="B57" s="58"/>
      <c r="C57" s="68"/>
      <c r="D57" s="58"/>
      <c r="E57" s="58"/>
      <c r="F57" s="58"/>
      <c r="G57" s="58"/>
      <c r="H57" s="58"/>
      <c r="I57" s="58"/>
      <c r="J57" s="58"/>
    </row>
    <row r="58" spans="1:10">
      <c r="A58" s="38"/>
      <c r="B58" s="58"/>
      <c r="C58" s="68"/>
      <c r="D58" s="58"/>
      <c r="E58" s="58"/>
      <c r="F58" s="58"/>
      <c r="G58" s="58"/>
      <c r="H58" s="58"/>
      <c r="I58" s="58"/>
      <c r="J58" s="58"/>
    </row>
    <row r="59" spans="1:10">
      <c r="A59" s="38"/>
      <c r="B59" s="58"/>
      <c r="C59" s="68"/>
      <c r="D59" s="58"/>
      <c r="E59" s="58"/>
      <c r="F59" s="58"/>
      <c r="G59" s="58"/>
      <c r="H59" s="58"/>
      <c r="I59" s="58"/>
      <c r="J59" s="58"/>
    </row>
    <row r="60" spans="1:10">
      <c r="A60" s="38"/>
      <c r="B60" s="58"/>
      <c r="C60" s="68"/>
      <c r="D60" s="58"/>
      <c r="E60" s="58"/>
      <c r="F60" s="58"/>
      <c r="G60" s="58"/>
      <c r="H60" s="58"/>
      <c r="I60" s="58"/>
      <c r="J60" s="58"/>
    </row>
    <row r="61" spans="1:10">
      <c r="A61" s="38"/>
      <c r="B61" s="58"/>
      <c r="C61" s="68"/>
      <c r="D61" s="58"/>
      <c r="E61" s="58"/>
      <c r="F61" s="58"/>
      <c r="G61" s="58"/>
      <c r="H61" s="58"/>
      <c r="I61" s="58"/>
      <c r="J61" s="58"/>
    </row>
    <row r="62" spans="1:10">
      <c r="A62" s="38"/>
      <c r="B62" s="58"/>
      <c r="C62" s="68"/>
      <c r="D62" s="58"/>
      <c r="E62" s="58"/>
      <c r="F62" s="58"/>
      <c r="G62" s="58"/>
      <c r="H62" s="58"/>
      <c r="I62" s="58"/>
      <c r="J62" s="58"/>
    </row>
    <row r="63" spans="1:10">
      <c r="A63" s="38"/>
      <c r="B63" s="58"/>
      <c r="C63" s="58"/>
      <c r="D63" s="58"/>
      <c r="E63" s="58"/>
      <c r="F63" s="58"/>
      <c r="G63" s="58"/>
      <c r="H63" s="58"/>
      <c r="I63" s="58"/>
      <c r="J63" s="58"/>
    </row>
    <row r="64" spans="1:10">
      <c r="A64" s="38"/>
      <c r="B64" s="58"/>
      <c r="C64" s="58"/>
      <c r="D64" s="58"/>
      <c r="E64" s="58"/>
      <c r="F64" s="58"/>
      <c r="G64" s="58"/>
      <c r="H64" s="58"/>
      <c r="I64" s="58"/>
      <c r="J64" s="58"/>
    </row>
    <row r="65" spans="1:10">
      <c r="A65" s="38"/>
      <c r="B65" s="58"/>
      <c r="C65" s="68"/>
      <c r="D65" s="58"/>
      <c r="E65" s="58"/>
      <c r="F65" s="58"/>
      <c r="G65" s="58"/>
      <c r="H65" s="58"/>
      <c r="I65" s="58"/>
      <c r="J65" s="58"/>
    </row>
    <row r="66" spans="1:10">
      <c r="A66" s="38"/>
      <c r="B66" s="58"/>
      <c r="C66" s="58"/>
      <c r="D66" s="58"/>
      <c r="E66" s="58"/>
      <c r="F66" s="58"/>
      <c r="G66" s="58"/>
      <c r="H66" s="58"/>
      <c r="I66" s="58"/>
      <c r="J66" s="58"/>
    </row>
    <row r="67" spans="1:10">
      <c r="A67" s="38"/>
      <c r="B67" s="58"/>
      <c r="C67" s="68"/>
      <c r="D67" s="58"/>
      <c r="E67" s="58"/>
      <c r="F67" s="58"/>
      <c r="G67" s="58"/>
      <c r="H67" s="58"/>
      <c r="I67" s="58"/>
      <c r="J67" s="58"/>
    </row>
    <row r="68" spans="1:10">
      <c r="A68" s="38"/>
      <c r="B68" s="58"/>
      <c r="C68" s="68"/>
      <c r="D68" s="58"/>
      <c r="E68" s="58"/>
      <c r="F68" s="58"/>
      <c r="G68" s="58"/>
      <c r="H68" s="58"/>
      <c r="I68" s="58"/>
      <c r="J68" s="58"/>
    </row>
    <row r="69" spans="1:10">
      <c r="A69" s="38"/>
      <c r="B69" s="58"/>
      <c r="C69" s="68"/>
      <c r="D69" s="58"/>
      <c r="E69" s="58"/>
      <c r="F69" s="58"/>
      <c r="G69" s="58"/>
      <c r="H69" s="58"/>
      <c r="I69" s="58"/>
      <c r="J69" s="58"/>
    </row>
    <row r="70" spans="1:10">
      <c r="A70" s="38"/>
      <c r="B70" s="58"/>
      <c r="C70" s="68"/>
      <c r="D70" s="58"/>
      <c r="E70" s="58"/>
      <c r="F70" s="58"/>
      <c r="G70" s="58"/>
      <c r="H70" s="58"/>
      <c r="I70" s="58"/>
      <c r="J70" s="58"/>
    </row>
    <row r="71" spans="1:10">
      <c r="A71" s="38"/>
      <c r="B71" s="58"/>
      <c r="C71" s="68"/>
      <c r="D71" s="58"/>
      <c r="E71" s="58"/>
      <c r="F71" s="58"/>
      <c r="G71" s="58"/>
      <c r="H71" s="58"/>
      <c r="I71" s="58"/>
      <c r="J71" s="58"/>
    </row>
    <row r="72" spans="1:10">
      <c r="A72" s="38"/>
      <c r="B72" s="58"/>
      <c r="C72" s="58"/>
      <c r="D72" s="68"/>
      <c r="E72" s="68"/>
      <c r="F72" s="68"/>
      <c r="G72" s="58"/>
      <c r="H72" s="58"/>
      <c r="I72" s="58"/>
      <c r="J72" s="58"/>
    </row>
    <row r="73" spans="1:10">
      <c r="A73" s="38"/>
      <c r="B73" s="58"/>
      <c r="C73" s="68"/>
      <c r="D73" s="58"/>
      <c r="E73" s="58"/>
      <c r="F73" s="58"/>
      <c r="G73" s="58"/>
      <c r="H73" s="58"/>
      <c r="I73" s="58"/>
      <c r="J73" s="58"/>
    </row>
    <row r="74" spans="1:10">
      <c r="A74" s="38"/>
      <c r="B74" s="58"/>
      <c r="C74" s="68"/>
      <c r="D74" s="58"/>
      <c r="E74" s="58"/>
      <c r="F74" s="58"/>
      <c r="G74" s="58"/>
      <c r="H74" s="58"/>
      <c r="I74" s="58"/>
      <c r="J74" s="58"/>
    </row>
    <row r="75" spans="1:10">
      <c r="A75" s="38"/>
      <c r="B75" s="58"/>
      <c r="C75" s="68"/>
      <c r="D75" s="68"/>
      <c r="E75" s="68"/>
      <c r="F75" s="68"/>
      <c r="G75" s="58"/>
      <c r="H75" s="58"/>
      <c r="I75" s="58"/>
      <c r="J75" s="58"/>
    </row>
    <row r="76" spans="1:10">
      <c r="A76" s="38"/>
      <c r="B76" s="58"/>
      <c r="C76" s="68"/>
      <c r="D76" s="58"/>
      <c r="E76" s="58"/>
      <c r="F76" s="58"/>
      <c r="G76" s="58"/>
      <c r="H76" s="58"/>
      <c r="I76" s="58"/>
      <c r="J76" s="58"/>
    </row>
    <row r="77" spans="1:10">
      <c r="A77" s="38"/>
      <c r="B77" s="58"/>
      <c r="C77" s="68"/>
      <c r="D77" s="58"/>
      <c r="E77" s="58"/>
      <c r="F77" s="58"/>
      <c r="G77" s="58"/>
      <c r="H77" s="58"/>
      <c r="I77" s="58"/>
      <c r="J77" s="58"/>
    </row>
    <row r="78" spans="1:10">
      <c r="A78" s="38"/>
      <c r="B78" s="58"/>
      <c r="C78" s="58"/>
      <c r="D78" s="58"/>
      <c r="E78" s="58"/>
      <c r="F78" s="58"/>
      <c r="G78" s="58"/>
      <c r="H78" s="58"/>
      <c r="I78" s="58"/>
      <c r="J78" s="58"/>
    </row>
    <row r="79" spans="1:10">
      <c r="A79" s="38"/>
      <c r="B79" s="115"/>
      <c r="C79" s="115"/>
      <c r="D79" s="115"/>
      <c r="E79" s="115"/>
      <c r="F79" s="115"/>
      <c r="G79" s="115"/>
      <c r="H79" s="115"/>
      <c r="I79" s="115"/>
      <c r="J79" s="58"/>
    </row>
    <row r="80" spans="1:10">
      <c r="A80" s="38"/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29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{98F8E276-7EE3-4F98-9C50-2F55A5C8E602}</x14:id>
        </ext>
      </extLst>
    </cfRule>
  </conditionalFormatting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{183DD352-A83E-45E3-ADF1-968E5E904CCA}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8F8E276-7EE3-4F98-9C50-2F55A5C8E6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I29:I78</xm:sqref>
        </x14:conditionalFormatting>
        <x14:conditionalFormatting xmlns:xm="http://schemas.microsoft.com/office/excel/2006/main">
          <x14:cfRule type="dataBar" id="{183DD352-A83E-45E3-ADF1-968E5E904C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workbookViewId="0">
      <selection activeCell="C30" sqref="C30"/>
    </sheetView>
  </sheetViews>
  <sheetFormatPr defaultRowHeight="15"/>
  <cols>
    <col min="2" max="2" width="6.140625" customWidth="1"/>
    <col min="3" max="3" width="42.7109375" customWidth="1"/>
    <col min="4" max="4" width="7.7109375" customWidth="1"/>
    <col min="5" max="5" width="8.7109375" customWidth="1"/>
    <col min="6" max="6" width="4.7109375" customWidth="1"/>
    <col min="7" max="7" width="10.28515625" customWidth="1"/>
    <col min="8" max="8" width="16.28515625" customWidth="1"/>
    <col min="9" max="9" width="7.7109375" customWidth="1"/>
    <col min="10" max="10" width="6.5703125" customWidth="1"/>
    <col min="11" max="11" width="12.85546875" customWidth="1"/>
  </cols>
  <sheetData>
    <row r="1" spans="1:12">
      <c r="A1" s="21"/>
      <c r="B1" s="21"/>
      <c r="C1" s="21"/>
      <c r="D1" s="5"/>
      <c r="E1" s="5"/>
      <c r="F1" s="5"/>
      <c r="G1" s="21"/>
      <c r="H1" s="21"/>
      <c r="I1" s="21"/>
      <c r="J1" s="21"/>
    </row>
    <row r="2" spans="1:12">
      <c r="A2" s="21"/>
      <c r="B2" s="58"/>
      <c r="C2" s="58"/>
      <c r="D2" s="58"/>
      <c r="E2" s="58"/>
      <c r="F2" s="58"/>
      <c r="G2" s="198"/>
      <c r="H2" s="198"/>
      <c r="I2" s="58"/>
      <c r="J2" s="58"/>
    </row>
    <row r="3" spans="1:12">
      <c r="A3" s="21"/>
      <c r="B3" s="120"/>
      <c r="C3" s="107"/>
      <c r="D3" s="69"/>
      <c r="E3" s="69"/>
      <c r="F3" s="69"/>
      <c r="G3" s="69"/>
      <c r="H3" s="69"/>
      <c r="I3" s="49" t="s">
        <v>3</v>
      </c>
      <c r="J3" s="50"/>
      <c r="K3" s="16"/>
      <c r="L3" s="19"/>
    </row>
    <row r="4" spans="1:12">
      <c r="A4" s="21"/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  <c r="L4" s="18"/>
    </row>
    <row r="5" spans="1:12">
      <c r="A5" s="21"/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7">
        <v>43586</v>
      </c>
      <c r="J5" s="26">
        <v>44409</v>
      </c>
      <c r="K5" s="6" t="s">
        <v>7</v>
      </c>
      <c r="L5" s="6" t="s">
        <v>8</v>
      </c>
    </row>
    <row r="6" spans="1:12">
      <c r="A6" s="21"/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9">
        <v>2</v>
      </c>
      <c r="J6" s="8">
        <v>4</v>
      </c>
      <c r="K6" s="9">
        <f t="shared" ref="K6:K28" si="0">J6-I6</f>
        <v>2</v>
      </c>
      <c r="L6" s="9"/>
    </row>
    <row r="7" spans="1:12">
      <c r="A7" s="21"/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9">
        <v>3</v>
      </c>
      <c r="J7" s="8">
        <v>3</v>
      </c>
      <c r="K7" s="9">
        <f t="shared" si="0"/>
        <v>0</v>
      </c>
      <c r="L7" s="9"/>
    </row>
    <row r="8" spans="1:12">
      <c r="A8" s="21"/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9">
        <v>1</v>
      </c>
      <c r="J8" s="8">
        <v>1</v>
      </c>
      <c r="K8" s="9">
        <f t="shared" si="0"/>
        <v>0</v>
      </c>
      <c r="L8" s="9"/>
    </row>
    <row r="9" spans="1:12">
      <c r="A9" s="21"/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9">
        <v>0</v>
      </c>
      <c r="J9" s="8">
        <v>0</v>
      </c>
      <c r="K9" s="9">
        <f t="shared" si="0"/>
        <v>0</v>
      </c>
      <c r="L9" s="9"/>
    </row>
    <row r="10" spans="1:12">
      <c r="A10" s="21"/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9">
        <v>0</v>
      </c>
      <c r="J10" s="8">
        <v>0</v>
      </c>
      <c r="K10" s="9">
        <f t="shared" si="0"/>
        <v>0</v>
      </c>
      <c r="L10" s="9"/>
    </row>
    <row r="11" spans="1:12">
      <c r="A11" s="21"/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9">
        <v>0</v>
      </c>
      <c r="J11" s="8">
        <v>0</v>
      </c>
      <c r="K11" s="9">
        <f t="shared" si="0"/>
        <v>0</v>
      </c>
      <c r="L11" s="9"/>
    </row>
    <row r="12" spans="1:12">
      <c r="A12" s="21"/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9">
        <v>3</v>
      </c>
      <c r="J12" s="8">
        <v>3</v>
      </c>
      <c r="K12" s="9">
        <f t="shared" si="0"/>
        <v>0</v>
      </c>
      <c r="L12" s="9"/>
    </row>
    <row r="13" spans="1:12">
      <c r="A13" s="21"/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9">
        <v>1</v>
      </c>
      <c r="J13" s="8">
        <v>1</v>
      </c>
      <c r="K13" s="9">
        <f t="shared" si="0"/>
        <v>0</v>
      </c>
      <c r="L13" s="9">
        <v>1</v>
      </c>
    </row>
    <row r="14" spans="1:12">
      <c r="A14" s="21"/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9">
        <v>1</v>
      </c>
      <c r="J14" s="8">
        <v>1</v>
      </c>
      <c r="K14" s="9">
        <f t="shared" si="0"/>
        <v>0</v>
      </c>
      <c r="L14" s="9"/>
    </row>
    <row r="15" spans="1:12" ht="22.5">
      <c r="A15" s="21"/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9">
        <v>0</v>
      </c>
      <c r="J15" s="8">
        <v>0</v>
      </c>
      <c r="K15" s="9">
        <f t="shared" si="0"/>
        <v>0</v>
      </c>
      <c r="L15" s="9">
        <v>1</v>
      </c>
    </row>
    <row r="16" spans="1:12">
      <c r="A16" s="21"/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9">
        <v>2</v>
      </c>
      <c r="J16" s="8">
        <v>2</v>
      </c>
      <c r="K16" s="9">
        <f t="shared" si="0"/>
        <v>0</v>
      </c>
      <c r="L16" s="9"/>
    </row>
    <row r="17" spans="1:12">
      <c r="A17" s="21"/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9">
        <v>0</v>
      </c>
      <c r="J17" s="8">
        <v>0</v>
      </c>
      <c r="K17" s="9">
        <f t="shared" si="0"/>
        <v>0</v>
      </c>
      <c r="L17" s="9"/>
    </row>
    <row r="18" spans="1:12">
      <c r="A18" s="21"/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9">
        <v>1</v>
      </c>
      <c r="J18" s="8">
        <v>1</v>
      </c>
      <c r="K18" s="9">
        <f t="shared" si="0"/>
        <v>0</v>
      </c>
      <c r="L18" s="9"/>
    </row>
    <row r="19" spans="1:12">
      <c r="A19" s="21"/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9">
        <v>2</v>
      </c>
      <c r="J19" s="8">
        <v>2</v>
      </c>
      <c r="K19" s="9">
        <f t="shared" si="0"/>
        <v>0</v>
      </c>
      <c r="L19" s="9"/>
    </row>
    <row r="20" spans="1:12">
      <c r="A20" s="21"/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9">
        <v>3</v>
      </c>
      <c r="J20" s="8">
        <v>3</v>
      </c>
      <c r="K20" s="9">
        <f t="shared" si="0"/>
        <v>0</v>
      </c>
      <c r="L20" s="9">
        <v>1</v>
      </c>
    </row>
    <row r="21" spans="1:12">
      <c r="A21" s="21"/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9">
        <v>3</v>
      </c>
      <c r="J21" s="8">
        <v>3</v>
      </c>
      <c r="K21" s="9">
        <f t="shared" si="0"/>
        <v>0</v>
      </c>
      <c r="L21" s="9"/>
    </row>
    <row r="22" spans="1:12">
      <c r="A22" s="21"/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9">
        <v>3</v>
      </c>
      <c r="J22" s="8">
        <v>3</v>
      </c>
      <c r="K22" s="9">
        <f t="shared" si="0"/>
        <v>0</v>
      </c>
      <c r="L22" s="9"/>
    </row>
    <row r="23" spans="1:12">
      <c r="A23" s="21"/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9">
        <v>3</v>
      </c>
      <c r="J23" s="8">
        <v>3</v>
      </c>
      <c r="K23" s="9">
        <f t="shared" si="0"/>
        <v>0</v>
      </c>
      <c r="L23" s="9"/>
    </row>
    <row r="24" spans="1:12">
      <c r="A24" s="21"/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9">
        <v>3</v>
      </c>
      <c r="J24" s="8">
        <v>2</v>
      </c>
      <c r="K24" s="9">
        <f t="shared" si="0"/>
        <v>-1</v>
      </c>
      <c r="L24" s="9"/>
    </row>
    <row r="25" spans="1:12">
      <c r="A25" s="21"/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0</v>
      </c>
      <c r="K25" s="10">
        <f t="shared" si="0"/>
        <v>-3</v>
      </c>
      <c r="L25" s="10"/>
    </row>
    <row r="26" spans="1:12">
      <c r="A26" s="21"/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9">
        <v>0</v>
      </c>
      <c r="J26" s="9">
        <v>0</v>
      </c>
      <c r="K26" s="9">
        <f t="shared" si="0"/>
        <v>0</v>
      </c>
      <c r="L26" s="9">
        <v>1</v>
      </c>
    </row>
    <row r="27" spans="1:12">
      <c r="A27" s="21"/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34</v>
      </c>
      <c r="J27" s="167">
        <f>SUM(J6:J26)</f>
        <v>32</v>
      </c>
      <c r="K27" s="167">
        <f t="shared" si="0"/>
        <v>-2</v>
      </c>
      <c r="L27" s="168"/>
    </row>
    <row r="28" spans="1:12">
      <c r="A28" s="21"/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0.15315315315315314</v>
      </c>
      <c r="J28" s="169">
        <f>J27/(3*74)</f>
        <v>0.14414414414414414</v>
      </c>
      <c r="K28" s="167">
        <f t="shared" si="0"/>
        <v>-9.0090090090090003E-3</v>
      </c>
      <c r="L28" s="168"/>
    </row>
    <row r="29" spans="1:12">
      <c r="A29" s="21"/>
      <c r="B29" s="58"/>
      <c r="C29" s="58"/>
      <c r="D29" s="58"/>
      <c r="E29" s="58"/>
      <c r="F29" s="58"/>
      <c r="G29" s="58"/>
      <c r="H29" s="58"/>
      <c r="I29" s="58"/>
      <c r="J29" s="58"/>
    </row>
    <row r="30" spans="1:12">
      <c r="A30" s="21"/>
      <c r="B30" s="58"/>
      <c r="C30" s="58"/>
      <c r="D30" s="68"/>
      <c r="E30" s="68"/>
      <c r="F30" s="68"/>
      <c r="G30" s="58"/>
      <c r="H30" s="58"/>
      <c r="I30" s="58"/>
      <c r="J30" s="58"/>
    </row>
    <row r="31" spans="1:12">
      <c r="A31" s="21"/>
      <c r="B31" s="58"/>
      <c r="C31" s="68"/>
      <c r="D31" s="58"/>
      <c r="E31" s="58"/>
      <c r="F31" s="58"/>
      <c r="G31" s="58"/>
      <c r="H31" s="58"/>
      <c r="I31" s="58"/>
      <c r="J31" s="58"/>
    </row>
    <row r="32" spans="1:12">
      <c r="A32" s="21"/>
      <c r="B32" s="58"/>
      <c r="C32" s="58"/>
      <c r="D32" s="58"/>
      <c r="E32" s="58"/>
      <c r="F32" s="58"/>
      <c r="G32" s="58"/>
      <c r="H32" s="58"/>
      <c r="I32" s="58"/>
      <c r="J32" s="58"/>
    </row>
    <row r="33" spans="1:10">
      <c r="A33" s="21"/>
      <c r="B33" s="58"/>
      <c r="C33" s="58"/>
      <c r="D33" s="58"/>
      <c r="E33" s="58"/>
      <c r="F33" s="58"/>
      <c r="G33" s="58"/>
      <c r="H33" s="58"/>
      <c r="I33" s="58"/>
      <c r="J33" s="58"/>
    </row>
    <row r="34" spans="1:10">
      <c r="A34" s="21"/>
      <c r="B34" s="58"/>
      <c r="C34" s="58"/>
      <c r="D34" s="58"/>
      <c r="E34" s="58"/>
      <c r="F34" s="58"/>
      <c r="G34" s="58"/>
      <c r="H34" s="58"/>
      <c r="I34" s="58"/>
      <c r="J34" s="58"/>
    </row>
    <row r="35" spans="1:10">
      <c r="A35" s="21"/>
      <c r="B35" s="58"/>
      <c r="C35" s="58"/>
      <c r="D35" s="58"/>
      <c r="E35" s="58"/>
      <c r="F35" s="58"/>
      <c r="G35" s="58"/>
      <c r="H35" s="58"/>
      <c r="I35" s="58"/>
      <c r="J35" s="58"/>
    </row>
    <row r="36" spans="1:10">
      <c r="A36" s="21"/>
      <c r="B36" s="58"/>
      <c r="C36" s="58"/>
      <c r="D36" s="114"/>
      <c r="E36" s="58"/>
      <c r="F36" s="58"/>
      <c r="G36" s="58"/>
      <c r="H36" s="58"/>
      <c r="I36" s="58"/>
      <c r="J36" s="58"/>
    </row>
    <row r="37" spans="1:10">
      <c r="A37" s="21"/>
      <c r="B37" s="58"/>
      <c r="C37" s="68"/>
      <c r="D37" s="58"/>
      <c r="E37" s="58"/>
      <c r="F37" s="58"/>
      <c r="G37" s="58"/>
      <c r="H37" s="58"/>
      <c r="I37" s="58"/>
      <c r="J37" s="58"/>
    </row>
    <row r="38" spans="1:10">
      <c r="A38" s="21"/>
      <c r="B38" s="58"/>
      <c r="C38" s="58"/>
      <c r="D38" s="58"/>
      <c r="E38" s="58"/>
      <c r="F38" s="58"/>
      <c r="G38" s="58"/>
      <c r="H38" s="58"/>
      <c r="I38" s="58"/>
      <c r="J38" s="58"/>
    </row>
    <row r="39" spans="1:10">
      <c r="A39" s="21"/>
      <c r="B39" s="58"/>
      <c r="C39" s="58"/>
      <c r="D39" s="58"/>
      <c r="E39" s="58"/>
      <c r="F39" s="58"/>
      <c r="G39" s="58"/>
      <c r="H39" s="58"/>
      <c r="I39" s="58"/>
      <c r="J39" s="58"/>
    </row>
    <row r="40" spans="1:10">
      <c r="A40" s="21"/>
      <c r="B40" s="58"/>
      <c r="C40" s="58"/>
      <c r="D40" s="58"/>
      <c r="E40" s="58"/>
      <c r="F40" s="58"/>
      <c r="G40" s="58"/>
      <c r="H40" s="58"/>
      <c r="I40" s="58"/>
      <c r="J40" s="58"/>
    </row>
    <row r="41" spans="1:10">
      <c r="A41" s="21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21"/>
      <c r="B42" s="58"/>
      <c r="C42" s="68"/>
      <c r="D42" s="58"/>
      <c r="E42" s="58"/>
      <c r="F42" s="58"/>
      <c r="G42" s="58"/>
      <c r="H42" s="58"/>
      <c r="I42" s="58"/>
      <c r="J42" s="58"/>
    </row>
    <row r="43" spans="1:10">
      <c r="A43" s="21"/>
      <c r="B43" s="58"/>
      <c r="C43" s="68"/>
      <c r="D43" s="58"/>
      <c r="E43" s="58"/>
      <c r="F43" s="58"/>
      <c r="G43" s="58"/>
      <c r="H43" s="58"/>
      <c r="I43" s="58"/>
      <c r="J43" s="58"/>
    </row>
    <row r="44" spans="1:10">
      <c r="A44" s="21"/>
      <c r="B44" s="58"/>
      <c r="C44" s="68"/>
      <c r="D44" s="68"/>
      <c r="E44" s="68"/>
      <c r="F44" s="68"/>
      <c r="G44" s="58"/>
      <c r="H44" s="58"/>
      <c r="I44" s="58"/>
      <c r="J44" s="58"/>
    </row>
    <row r="45" spans="1:10">
      <c r="A45" s="21"/>
      <c r="B45" s="58"/>
      <c r="C45" s="58"/>
      <c r="D45" s="58"/>
      <c r="E45" s="58"/>
      <c r="F45" s="58"/>
      <c r="G45" s="58"/>
      <c r="H45" s="58"/>
      <c r="I45" s="58"/>
      <c r="J45" s="58"/>
    </row>
    <row r="46" spans="1:10">
      <c r="A46" s="21"/>
      <c r="B46" s="58"/>
      <c r="C46" s="68"/>
      <c r="D46" s="58"/>
      <c r="E46" s="58"/>
      <c r="F46" s="58"/>
      <c r="G46" s="58"/>
      <c r="H46" s="58"/>
      <c r="I46" s="58"/>
      <c r="J46" s="58"/>
    </row>
    <row r="47" spans="1:10">
      <c r="A47" s="21"/>
      <c r="B47" s="58"/>
      <c r="C47" s="68"/>
      <c r="D47" s="68"/>
      <c r="E47" s="68"/>
      <c r="F47" s="68"/>
      <c r="G47" s="58"/>
      <c r="H47" s="58"/>
      <c r="I47" s="58"/>
      <c r="J47" s="58"/>
    </row>
    <row r="48" spans="1:10">
      <c r="A48" s="21"/>
      <c r="B48" s="58"/>
      <c r="C48" s="58"/>
      <c r="D48" s="68"/>
      <c r="E48" s="68"/>
      <c r="F48" s="68"/>
      <c r="G48" s="58"/>
      <c r="H48" s="58"/>
      <c r="I48" s="58"/>
      <c r="J48" s="58"/>
    </row>
    <row r="49" spans="1:10">
      <c r="A49" s="21"/>
      <c r="B49" s="58"/>
      <c r="C49" s="58"/>
      <c r="D49" s="68"/>
      <c r="E49" s="68"/>
      <c r="F49" s="68"/>
      <c r="G49" s="58"/>
      <c r="H49" s="58"/>
      <c r="I49" s="58"/>
      <c r="J49" s="58"/>
    </row>
    <row r="50" spans="1:10">
      <c r="A50" s="21"/>
      <c r="B50" s="58"/>
      <c r="C50" s="68"/>
      <c r="D50" s="58"/>
      <c r="E50" s="58"/>
      <c r="F50" s="58"/>
      <c r="G50" s="58"/>
      <c r="H50" s="58"/>
      <c r="I50" s="58"/>
      <c r="J50" s="58"/>
    </row>
    <row r="51" spans="1:10">
      <c r="A51" s="21"/>
      <c r="B51" s="58"/>
      <c r="C51" s="68"/>
      <c r="D51" s="58"/>
      <c r="E51" s="58"/>
      <c r="F51" s="58"/>
      <c r="G51" s="58"/>
      <c r="H51" s="58"/>
      <c r="I51" s="58"/>
      <c r="J51" s="58"/>
    </row>
    <row r="52" spans="1:10">
      <c r="A52" s="21"/>
      <c r="B52" s="58"/>
      <c r="C52" s="58"/>
      <c r="D52" s="68"/>
      <c r="E52" s="68"/>
      <c r="F52" s="68"/>
      <c r="G52" s="58"/>
      <c r="H52" s="58"/>
      <c r="I52" s="58"/>
      <c r="J52" s="58"/>
    </row>
    <row r="53" spans="1:10">
      <c r="A53" s="21"/>
      <c r="B53" s="58"/>
      <c r="C53" s="58"/>
      <c r="D53" s="68"/>
      <c r="E53" s="68"/>
      <c r="F53" s="68"/>
      <c r="G53" s="58"/>
      <c r="H53" s="58"/>
      <c r="I53" s="58"/>
      <c r="J53" s="58"/>
    </row>
    <row r="54" spans="1:10">
      <c r="A54" s="21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21"/>
      <c r="B55" s="58"/>
      <c r="C55" s="68"/>
      <c r="D55" s="68"/>
      <c r="E55" s="68"/>
      <c r="F55" s="68"/>
      <c r="G55" s="58"/>
      <c r="H55" s="58"/>
      <c r="I55" s="58"/>
      <c r="J55" s="58"/>
    </row>
    <row r="56" spans="1:10">
      <c r="A56" s="21"/>
      <c r="B56" s="58"/>
      <c r="C56" s="68"/>
      <c r="D56" s="58"/>
      <c r="E56" s="58"/>
      <c r="F56" s="58"/>
      <c r="G56" s="58"/>
      <c r="H56" s="58"/>
      <c r="I56" s="58"/>
      <c r="J56" s="58"/>
    </row>
    <row r="57" spans="1:10">
      <c r="A57" s="21"/>
      <c r="B57" s="58"/>
      <c r="C57" s="68"/>
      <c r="D57" s="58"/>
      <c r="E57" s="58"/>
      <c r="F57" s="58"/>
      <c r="G57" s="58"/>
      <c r="H57" s="58"/>
      <c r="I57" s="58"/>
      <c r="J57" s="58"/>
    </row>
    <row r="58" spans="1:10">
      <c r="A58" s="21"/>
      <c r="B58" s="58"/>
      <c r="C58" s="68"/>
      <c r="D58" s="58"/>
      <c r="E58" s="58"/>
      <c r="F58" s="58"/>
      <c r="G58" s="58"/>
      <c r="H58" s="58"/>
      <c r="I58" s="58"/>
      <c r="J58" s="58"/>
    </row>
    <row r="59" spans="1:10">
      <c r="A59" s="21"/>
      <c r="B59" s="58"/>
      <c r="C59" s="68"/>
      <c r="D59" s="58"/>
      <c r="E59" s="58"/>
      <c r="F59" s="58"/>
      <c r="G59" s="58"/>
      <c r="H59" s="58"/>
      <c r="I59" s="58"/>
      <c r="J59" s="58"/>
    </row>
    <row r="60" spans="1:10">
      <c r="A60" s="21"/>
      <c r="B60" s="58"/>
      <c r="C60" s="68"/>
      <c r="D60" s="58"/>
      <c r="E60" s="58"/>
      <c r="F60" s="58"/>
      <c r="G60" s="58"/>
      <c r="H60" s="58"/>
      <c r="I60" s="58"/>
      <c r="J60" s="58"/>
    </row>
    <row r="61" spans="1:10">
      <c r="A61" s="21"/>
      <c r="B61" s="58"/>
      <c r="C61" s="68"/>
      <c r="D61" s="58"/>
      <c r="E61" s="58"/>
      <c r="F61" s="58"/>
      <c r="G61" s="58"/>
      <c r="H61" s="58"/>
      <c r="I61" s="58"/>
      <c r="J61" s="58"/>
    </row>
    <row r="62" spans="1:10">
      <c r="A62" s="21"/>
      <c r="B62" s="58"/>
      <c r="C62" s="68"/>
      <c r="D62" s="58"/>
      <c r="E62" s="58"/>
      <c r="F62" s="58"/>
      <c r="G62" s="58"/>
      <c r="H62" s="58"/>
      <c r="I62" s="58"/>
      <c r="J62" s="58"/>
    </row>
    <row r="63" spans="1:10">
      <c r="A63" s="21"/>
      <c r="B63" s="58"/>
      <c r="C63" s="58"/>
      <c r="D63" s="58"/>
      <c r="E63" s="58"/>
      <c r="F63" s="58"/>
      <c r="G63" s="58"/>
      <c r="H63" s="58"/>
      <c r="I63" s="58"/>
      <c r="J63" s="58"/>
    </row>
    <row r="64" spans="1:10">
      <c r="A64" s="21"/>
      <c r="B64" s="58"/>
      <c r="C64" s="58"/>
      <c r="D64" s="58"/>
      <c r="E64" s="58"/>
      <c r="F64" s="58"/>
      <c r="G64" s="58"/>
      <c r="H64" s="58"/>
      <c r="I64" s="58"/>
      <c r="J64" s="58"/>
    </row>
    <row r="65" spans="1:10">
      <c r="A65" s="21"/>
      <c r="B65" s="58"/>
      <c r="C65" s="68"/>
      <c r="D65" s="58"/>
      <c r="E65" s="58"/>
      <c r="F65" s="58"/>
      <c r="G65" s="58"/>
      <c r="H65" s="58"/>
      <c r="I65" s="58"/>
      <c r="J65" s="58"/>
    </row>
    <row r="66" spans="1:10">
      <c r="A66" s="21"/>
      <c r="B66" s="58"/>
      <c r="C66" s="58"/>
      <c r="D66" s="58"/>
      <c r="E66" s="58"/>
      <c r="F66" s="58"/>
      <c r="G66" s="58"/>
      <c r="H66" s="58"/>
      <c r="I66" s="58"/>
      <c r="J66" s="58"/>
    </row>
    <row r="67" spans="1:10">
      <c r="A67" s="21"/>
      <c r="B67" s="58"/>
      <c r="C67" s="68"/>
      <c r="D67" s="58"/>
      <c r="E67" s="58"/>
      <c r="F67" s="58"/>
      <c r="G67" s="58"/>
      <c r="H67" s="58"/>
      <c r="I67" s="58"/>
      <c r="J67" s="58"/>
    </row>
    <row r="68" spans="1:10">
      <c r="A68" s="21"/>
      <c r="B68" s="58"/>
      <c r="C68" s="68"/>
      <c r="D68" s="58"/>
      <c r="E68" s="58"/>
      <c r="F68" s="58"/>
      <c r="G68" s="58"/>
      <c r="H68" s="58"/>
      <c r="I68" s="58"/>
      <c r="J68" s="58"/>
    </row>
    <row r="69" spans="1:10">
      <c r="A69" s="21"/>
      <c r="B69" s="58"/>
      <c r="C69" s="68"/>
      <c r="D69" s="58"/>
      <c r="E69" s="58"/>
      <c r="F69" s="58"/>
      <c r="G69" s="58"/>
      <c r="H69" s="58"/>
      <c r="I69" s="58"/>
      <c r="J69" s="58"/>
    </row>
    <row r="70" spans="1:10">
      <c r="A70" s="21"/>
      <c r="B70" s="58"/>
      <c r="C70" s="68"/>
      <c r="D70" s="58"/>
      <c r="E70" s="58"/>
      <c r="F70" s="58"/>
      <c r="G70" s="58"/>
      <c r="H70" s="58"/>
      <c r="I70" s="58"/>
      <c r="J70" s="58"/>
    </row>
    <row r="71" spans="1:10">
      <c r="A71" s="21"/>
      <c r="B71" s="58"/>
      <c r="C71" s="68"/>
      <c r="D71" s="58"/>
      <c r="E71" s="58"/>
      <c r="F71" s="58"/>
      <c r="G71" s="58"/>
      <c r="H71" s="58"/>
      <c r="I71" s="58"/>
      <c r="J71" s="58"/>
    </row>
    <row r="72" spans="1:10">
      <c r="A72" s="21"/>
      <c r="B72" s="58"/>
      <c r="C72" s="58"/>
      <c r="D72" s="68"/>
      <c r="E72" s="68"/>
      <c r="F72" s="68"/>
      <c r="G72" s="58"/>
      <c r="H72" s="58"/>
      <c r="I72" s="58"/>
      <c r="J72" s="58"/>
    </row>
    <row r="73" spans="1:10">
      <c r="A73" s="21"/>
      <c r="B73" s="58"/>
      <c r="C73" s="68"/>
      <c r="D73" s="58"/>
      <c r="E73" s="58"/>
      <c r="F73" s="58"/>
      <c r="G73" s="58"/>
      <c r="H73" s="58"/>
      <c r="I73" s="58"/>
      <c r="J73" s="58"/>
    </row>
    <row r="74" spans="1:10">
      <c r="A74" s="21"/>
      <c r="B74" s="58"/>
      <c r="C74" s="68"/>
      <c r="D74" s="58"/>
      <c r="E74" s="58"/>
      <c r="F74" s="58"/>
      <c r="G74" s="58"/>
      <c r="H74" s="58"/>
      <c r="I74" s="58"/>
      <c r="J74" s="58"/>
    </row>
    <row r="75" spans="1:10">
      <c r="A75" s="21"/>
      <c r="B75" s="58"/>
      <c r="C75" s="68"/>
      <c r="D75" s="68"/>
      <c r="E75" s="68"/>
      <c r="F75" s="68"/>
      <c r="G75" s="58"/>
      <c r="H75" s="58"/>
      <c r="I75" s="58"/>
      <c r="J75" s="58"/>
    </row>
    <row r="76" spans="1:10">
      <c r="A76" s="21"/>
      <c r="B76" s="58"/>
      <c r="C76" s="68"/>
      <c r="D76" s="58"/>
      <c r="E76" s="58"/>
      <c r="F76" s="58"/>
      <c r="G76" s="58"/>
      <c r="H76" s="58"/>
      <c r="I76" s="58"/>
      <c r="J76" s="58"/>
    </row>
    <row r="77" spans="1:10">
      <c r="A77" s="21"/>
      <c r="B77" s="58"/>
      <c r="C77" s="68"/>
      <c r="D77" s="58"/>
      <c r="E77" s="58"/>
      <c r="F77" s="58"/>
      <c r="G77" s="58"/>
      <c r="H77" s="58"/>
      <c r="I77" s="58"/>
      <c r="J77" s="58"/>
    </row>
    <row r="78" spans="1:10">
      <c r="A78" s="21"/>
      <c r="B78" s="58"/>
      <c r="C78" s="58"/>
      <c r="D78" s="58"/>
      <c r="E78" s="58"/>
      <c r="F78" s="58"/>
      <c r="G78" s="58"/>
      <c r="H78" s="58"/>
      <c r="I78" s="58"/>
      <c r="J78" s="58"/>
    </row>
    <row r="79" spans="1:10">
      <c r="A79" s="21"/>
      <c r="B79" s="115"/>
      <c r="C79" s="115"/>
      <c r="D79" s="115"/>
      <c r="E79" s="115"/>
      <c r="F79" s="115"/>
      <c r="G79" s="115"/>
      <c r="H79" s="115"/>
      <c r="I79" s="115"/>
      <c r="J79" s="58"/>
    </row>
    <row r="80" spans="1:10">
      <c r="A80" s="21"/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29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{B9C43D5A-EB13-4A10-906B-4B651F5179E7}</x14:id>
        </ext>
      </extLst>
    </cfRule>
  </conditionalFormatting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{72A6AFA5-41F5-4085-80EC-5533C0B67AC7}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9C43D5A-EB13-4A10-906B-4B651F5179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I29:I78</xm:sqref>
        </x14:conditionalFormatting>
        <x14:conditionalFormatting xmlns:xm="http://schemas.microsoft.com/office/excel/2006/main">
          <x14:cfRule type="dataBar" id="{72A6AFA5-41F5-4085-80EC-5533C0B67A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workbookViewId="0">
      <selection activeCell="D30" sqref="D30"/>
    </sheetView>
  </sheetViews>
  <sheetFormatPr defaultRowHeight="15"/>
  <cols>
    <col min="1" max="1" width="9.140625" style="24"/>
    <col min="2" max="2" width="6.42578125" bestFit="1" customWidth="1"/>
    <col min="3" max="3" width="42.5703125" customWidth="1"/>
    <col min="4" max="4" width="7.28515625" customWidth="1"/>
    <col min="5" max="5" width="8.5703125" customWidth="1"/>
    <col min="6" max="6" width="4.5703125" customWidth="1"/>
    <col min="7" max="7" width="10.42578125" customWidth="1"/>
    <col min="8" max="8" width="16.28515625" customWidth="1"/>
    <col min="9" max="9" width="7" customWidth="1"/>
    <col min="10" max="10" width="7.28515625" customWidth="1"/>
    <col min="11" max="11" width="11.7109375" customWidth="1"/>
  </cols>
  <sheetData>
    <row r="1" spans="2:12">
      <c r="B1" s="21"/>
      <c r="C1" s="21"/>
      <c r="D1" s="5"/>
      <c r="E1" s="5"/>
      <c r="F1" s="5"/>
      <c r="G1" s="21"/>
      <c r="H1" s="21"/>
      <c r="I1" s="21"/>
      <c r="J1" s="21"/>
    </row>
    <row r="2" spans="2:12">
      <c r="B2" s="58"/>
      <c r="C2" s="58"/>
      <c r="D2" s="58"/>
      <c r="E2" s="58"/>
      <c r="F2" s="58"/>
      <c r="G2" s="198"/>
      <c r="H2" s="198"/>
      <c r="I2" s="58"/>
      <c r="J2" s="58"/>
    </row>
    <row r="3" spans="2:12">
      <c r="B3" s="120"/>
      <c r="C3" s="107"/>
      <c r="D3" s="69"/>
      <c r="E3" s="69"/>
      <c r="F3" s="69"/>
      <c r="G3" s="69"/>
      <c r="H3" s="69"/>
      <c r="I3" s="49" t="s">
        <v>3</v>
      </c>
      <c r="J3" s="50"/>
      <c r="K3" s="16"/>
      <c r="L3" s="19"/>
    </row>
    <row r="4" spans="2:12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  <c r="L4" s="18"/>
    </row>
    <row r="5" spans="2:12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7">
        <v>43586</v>
      </c>
      <c r="J5" s="26">
        <v>44409</v>
      </c>
      <c r="K5" s="6" t="s">
        <v>7</v>
      </c>
      <c r="L5" s="6" t="s">
        <v>8</v>
      </c>
    </row>
    <row r="6" spans="2:12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9">
        <v>4</v>
      </c>
      <c r="J6" s="8">
        <v>2</v>
      </c>
      <c r="K6" s="9">
        <f t="shared" ref="K6:K28" si="0">J6-I6</f>
        <v>-2</v>
      </c>
      <c r="L6" s="9"/>
    </row>
    <row r="7" spans="2:12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9">
        <v>3</v>
      </c>
      <c r="J7" s="8">
        <v>3</v>
      </c>
      <c r="K7" s="9">
        <f t="shared" si="0"/>
        <v>0</v>
      </c>
      <c r="L7" s="9"/>
    </row>
    <row r="8" spans="2:12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9">
        <v>1</v>
      </c>
      <c r="J8" s="8">
        <v>1</v>
      </c>
      <c r="K8" s="9">
        <f t="shared" si="0"/>
        <v>0</v>
      </c>
      <c r="L8" s="9"/>
    </row>
    <row r="9" spans="2:12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9">
        <v>0</v>
      </c>
      <c r="J9" s="8">
        <v>0</v>
      </c>
      <c r="K9" s="9">
        <f t="shared" si="0"/>
        <v>0</v>
      </c>
      <c r="L9" s="9"/>
    </row>
    <row r="10" spans="2:12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9">
        <v>0</v>
      </c>
      <c r="J10" s="8">
        <v>0</v>
      </c>
      <c r="K10" s="9">
        <f t="shared" si="0"/>
        <v>0</v>
      </c>
      <c r="L10" s="9"/>
    </row>
    <row r="11" spans="2:12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9">
        <v>0</v>
      </c>
      <c r="J11" s="8">
        <v>0</v>
      </c>
      <c r="K11" s="9">
        <f t="shared" si="0"/>
        <v>0</v>
      </c>
      <c r="L11" s="9"/>
    </row>
    <row r="12" spans="2:12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9">
        <v>3</v>
      </c>
      <c r="J12" s="8">
        <v>3</v>
      </c>
      <c r="K12" s="9">
        <f t="shared" si="0"/>
        <v>0</v>
      </c>
      <c r="L12" s="9"/>
    </row>
    <row r="13" spans="2:12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9">
        <v>1</v>
      </c>
      <c r="J13" s="8">
        <v>1</v>
      </c>
      <c r="K13" s="9">
        <f t="shared" si="0"/>
        <v>0</v>
      </c>
      <c r="L13" s="9">
        <v>1</v>
      </c>
    </row>
    <row r="14" spans="2:12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9">
        <v>1</v>
      </c>
      <c r="J14" s="8">
        <v>1</v>
      </c>
      <c r="K14" s="9">
        <f t="shared" si="0"/>
        <v>0</v>
      </c>
      <c r="L14" s="9"/>
    </row>
    <row r="15" spans="2:12" ht="22.5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9">
        <v>0</v>
      </c>
      <c r="J15" s="8">
        <v>0</v>
      </c>
      <c r="K15" s="9">
        <f t="shared" si="0"/>
        <v>0</v>
      </c>
      <c r="L15" s="9">
        <v>1</v>
      </c>
    </row>
    <row r="16" spans="2:12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9">
        <v>0</v>
      </c>
      <c r="J16" s="8">
        <v>0</v>
      </c>
      <c r="K16" s="9">
        <f t="shared" si="0"/>
        <v>0</v>
      </c>
      <c r="L16" s="9"/>
    </row>
    <row r="17" spans="2:12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9">
        <v>0</v>
      </c>
      <c r="J17" s="8">
        <v>0</v>
      </c>
      <c r="K17" s="9">
        <f t="shared" si="0"/>
        <v>0</v>
      </c>
      <c r="L17" s="9"/>
    </row>
    <row r="18" spans="2:12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9">
        <v>1</v>
      </c>
      <c r="J18" s="8">
        <v>1</v>
      </c>
      <c r="K18" s="9">
        <f t="shared" si="0"/>
        <v>0</v>
      </c>
      <c r="L18" s="9"/>
    </row>
    <row r="19" spans="2:12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9">
        <v>3</v>
      </c>
      <c r="J19" s="8">
        <v>3</v>
      </c>
      <c r="K19" s="9">
        <f t="shared" si="0"/>
        <v>0</v>
      </c>
      <c r="L19" s="9"/>
    </row>
    <row r="20" spans="2:12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9">
        <v>3</v>
      </c>
      <c r="J20" s="8">
        <v>3</v>
      </c>
      <c r="K20" s="9">
        <f t="shared" si="0"/>
        <v>0</v>
      </c>
      <c r="L20" s="9">
        <v>1</v>
      </c>
    </row>
    <row r="21" spans="2:12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9">
        <v>3</v>
      </c>
      <c r="J21" s="8">
        <v>3</v>
      </c>
      <c r="K21" s="9">
        <f t="shared" si="0"/>
        <v>0</v>
      </c>
      <c r="L21" s="9"/>
    </row>
    <row r="22" spans="2:12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9">
        <v>1</v>
      </c>
      <c r="J22" s="8">
        <v>1</v>
      </c>
      <c r="K22" s="9">
        <f t="shared" si="0"/>
        <v>0</v>
      </c>
      <c r="L22" s="9"/>
    </row>
    <row r="23" spans="2:12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9">
        <v>3</v>
      </c>
      <c r="J23" s="8">
        <v>2</v>
      </c>
      <c r="K23" s="9">
        <f t="shared" si="0"/>
        <v>-1</v>
      </c>
      <c r="L23" s="9"/>
    </row>
    <row r="24" spans="2:12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9">
        <v>3</v>
      </c>
      <c r="J24" s="8">
        <v>3</v>
      </c>
      <c r="K24" s="9">
        <f t="shared" si="0"/>
        <v>0</v>
      </c>
      <c r="L24" s="9"/>
    </row>
    <row r="25" spans="2:12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3</v>
      </c>
      <c r="K25" s="10">
        <f t="shared" si="0"/>
        <v>0</v>
      </c>
      <c r="L25" s="10"/>
    </row>
    <row r="26" spans="2:12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9">
        <v>0</v>
      </c>
      <c r="J26" s="9">
        <v>0</v>
      </c>
      <c r="K26" s="9">
        <f t="shared" si="0"/>
        <v>0</v>
      </c>
      <c r="L26" s="9">
        <v>1</v>
      </c>
    </row>
    <row r="27" spans="2:12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33</v>
      </c>
      <c r="J27" s="167">
        <f>SUM(J6:J26)</f>
        <v>30</v>
      </c>
      <c r="K27" s="167">
        <f t="shared" si="0"/>
        <v>-3</v>
      </c>
      <c r="L27" s="168"/>
    </row>
    <row r="28" spans="2:12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0.14864864864864866</v>
      </c>
      <c r="J28" s="169">
        <f>J27/(3*74)</f>
        <v>0.13513513513513514</v>
      </c>
      <c r="K28" s="167">
        <f t="shared" si="0"/>
        <v>-1.3513513513513514E-2</v>
      </c>
      <c r="L28" s="168"/>
    </row>
    <row r="29" spans="2:12">
      <c r="B29" s="58"/>
      <c r="C29" s="58"/>
      <c r="D29" s="58"/>
      <c r="E29" s="58"/>
      <c r="F29" s="58"/>
      <c r="G29" s="58"/>
      <c r="H29" s="58"/>
      <c r="I29" s="58"/>
      <c r="J29" s="58"/>
    </row>
    <row r="30" spans="2:12">
      <c r="B30" s="58"/>
      <c r="C30" s="58"/>
      <c r="D30" s="68"/>
      <c r="E30" s="68"/>
      <c r="F30" s="68"/>
      <c r="G30" s="58"/>
      <c r="H30" s="58"/>
      <c r="I30" s="58"/>
      <c r="J30" s="58"/>
    </row>
    <row r="31" spans="2:12">
      <c r="B31" s="58"/>
      <c r="C31" s="68"/>
      <c r="D31" s="58"/>
      <c r="E31" s="58"/>
      <c r="F31" s="58"/>
      <c r="G31" s="58"/>
      <c r="H31" s="58"/>
      <c r="I31" s="58"/>
      <c r="J31" s="58"/>
    </row>
    <row r="32" spans="2:12">
      <c r="B32" s="58"/>
      <c r="C32" s="58"/>
      <c r="D32" s="58"/>
      <c r="E32" s="58"/>
      <c r="F32" s="58"/>
      <c r="G32" s="58"/>
      <c r="H32" s="58"/>
      <c r="I32" s="58"/>
      <c r="J32" s="58"/>
    </row>
    <row r="33" spans="2:10">
      <c r="B33" s="58"/>
      <c r="C33" s="58"/>
      <c r="D33" s="58"/>
      <c r="E33" s="58"/>
      <c r="F33" s="58"/>
      <c r="G33" s="58"/>
      <c r="H33" s="58"/>
      <c r="I33" s="58"/>
      <c r="J33" s="58"/>
    </row>
    <row r="34" spans="2:10">
      <c r="B34" s="58"/>
      <c r="C34" s="58"/>
      <c r="D34" s="58"/>
      <c r="E34" s="58"/>
      <c r="F34" s="58"/>
      <c r="G34" s="58"/>
      <c r="H34" s="58"/>
      <c r="I34" s="58"/>
      <c r="J34" s="58"/>
    </row>
    <row r="35" spans="2:10">
      <c r="B35" s="58"/>
      <c r="C35" s="58"/>
      <c r="D35" s="58"/>
      <c r="E35" s="58"/>
      <c r="F35" s="58"/>
      <c r="G35" s="58"/>
      <c r="H35" s="58"/>
      <c r="I35" s="58"/>
      <c r="J35" s="58"/>
    </row>
    <row r="36" spans="2:10">
      <c r="B36" s="58"/>
      <c r="C36" s="58"/>
      <c r="D36" s="114"/>
      <c r="E36" s="58"/>
      <c r="F36" s="58"/>
      <c r="G36" s="58"/>
      <c r="H36" s="58"/>
      <c r="I36" s="58"/>
      <c r="J36" s="58"/>
    </row>
    <row r="37" spans="2:10">
      <c r="B37" s="58"/>
      <c r="C37" s="68"/>
      <c r="D37" s="58"/>
      <c r="E37" s="58"/>
      <c r="F37" s="58"/>
      <c r="G37" s="58"/>
      <c r="H37" s="58"/>
      <c r="I37" s="58"/>
      <c r="J37" s="58"/>
    </row>
    <row r="38" spans="2:10">
      <c r="B38" s="58"/>
      <c r="C38" s="58"/>
      <c r="D38" s="58"/>
      <c r="E38" s="58"/>
      <c r="F38" s="58"/>
      <c r="G38" s="58"/>
      <c r="H38" s="58"/>
      <c r="I38" s="58"/>
      <c r="J38" s="58"/>
    </row>
    <row r="39" spans="2:10">
      <c r="B39" s="58"/>
      <c r="C39" s="58"/>
      <c r="D39" s="58"/>
      <c r="E39" s="58"/>
      <c r="F39" s="58"/>
      <c r="G39" s="58"/>
      <c r="H39" s="58"/>
      <c r="I39" s="58"/>
      <c r="J39" s="58"/>
    </row>
    <row r="40" spans="2:10">
      <c r="B40" s="58"/>
      <c r="C40" s="58"/>
      <c r="D40" s="58"/>
      <c r="E40" s="58"/>
      <c r="F40" s="58"/>
      <c r="G40" s="58"/>
      <c r="H40" s="58"/>
      <c r="I40" s="58"/>
      <c r="J40" s="58"/>
    </row>
    <row r="41" spans="2:10">
      <c r="B41" s="58"/>
      <c r="C41" s="58"/>
      <c r="D41" s="58"/>
      <c r="E41" s="58"/>
      <c r="F41" s="58"/>
      <c r="G41" s="58"/>
      <c r="H41" s="58"/>
      <c r="I41" s="58"/>
      <c r="J41" s="58"/>
    </row>
    <row r="42" spans="2:10">
      <c r="B42" s="58"/>
      <c r="C42" s="68"/>
      <c r="D42" s="58"/>
      <c r="E42" s="58"/>
      <c r="F42" s="58"/>
      <c r="G42" s="58"/>
      <c r="H42" s="58"/>
      <c r="I42" s="58"/>
      <c r="J42" s="58"/>
    </row>
    <row r="43" spans="2:10">
      <c r="B43" s="58"/>
      <c r="C43" s="68"/>
      <c r="D43" s="58"/>
      <c r="E43" s="58"/>
      <c r="F43" s="58"/>
      <c r="G43" s="58"/>
      <c r="H43" s="58"/>
      <c r="I43" s="58"/>
      <c r="J43" s="58"/>
    </row>
    <row r="44" spans="2:10">
      <c r="B44" s="58"/>
      <c r="C44" s="68"/>
      <c r="D44" s="68"/>
      <c r="E44" s="68"/>
      <c r="F44" s="68"/>
      <c r="G44" s="58"/>
      <c r="H44" s="58"/>
      <c r="I44" s="58"/>
      <c r="J44" s="58"/>
    </row>
    <row r="45" spans="2:10">
      <c r="B45" s="58"/>
      <c r="C45" s="58"/>
      <c r="D45" s="58"/>
      <c r="E45" s="58"/>
      <c r="F45" s="58"/>
      <c r="G45" s="58"/>
      <c r="H45" s="58"/>
      <c r="I45" s="58"/>
      <c r="J45" s="58"/>
    </row>
    <row r="46" spans="2:10">
      <c r="B46" s="58"/>
      <c r="C46" s="68"/>
      <c r="D46" s="58"/>
      <c r="E46" s="58"/>
      <c r="F46" s="58"/>
      <c r="G46" s="58"/>
      <c r="H46" s="58"/>
      <c r="I46" s="58"/>
      <c r="J46" s="58"/>
    </row>
    <row r="47" spans="2:10">
      <c r="B47" s="58"/>
      <c r="C47" s="68"/>
      <c r="D47" s="68"/>
      <c r="E47" s="68"/>
      <c r="F47" s="68"/>
      <c r="G47" s="58"/>
      <c r="H47" s="58"/>
      <c r="I47" s="58"/>
      <c r="J47" s="58"/>
    </row>
    <row r="48" spans="2:10">
      <c r="B48" s="58"/>
      <c r="C48" s="58"/>
      <c r="D48" s="68"/>
      <c r="E48" s="68"/>
      <c r="F48" s="68"/>
      <c r="G48" s="58"/>
      <c r="H48" s="58"/>
      <c r="I48" s="58"/>
      <c r="J48" s="58"/>
    </row>
    <row r="49" spans="2:10">
      <c r="B49" s="58"/>
      <c r="C49" s="58"/>
      <c r="D49" s="68"/>
      <c r="E49" s="68"/>
      <c r="F49" s="68"/>
      <c r="G49" s="58"/>
      <c r="H49" s="58"/>
      <c r="I49" s="58"/>
      <c r="J49" s="58"/>
    </row>
    <row r="50" spans="2:10">
      <c r="B50" s="58"/>
      <c r="C50" s="68"/>
      <c r="D50" s="58"/>
      <c r="E50" s="58"/>
      <c r="F50" s="58"/>
      <c r="G50" s="58"/>
      <c r="H50" s="58"/>
      <c r="I50" s="58"/>
      <c r="J50" s="58"/>
    </row>
    <row r="51" spans="2:10">
      <c r="B51" s="58"/>
      <c r="C51" s="68"/>
      <c r="D51" s="58"/>
      <c r="E51" s="58"/>
      <c r="F51" s="58"/>
      <c r="G51" s="58"/>
      <c r="H51" s="58"/>
      <c r="I51" s="58"/>
      <c r="J51" s="58"/>
    </row>
    <row r="52" spans="2:10">
      <c r="B52" s="58"/>
      <c r="C52" s="58"/>
      <c r="D52" s="68"/>
      <c r="E52" s="68"/>
      <c r="F52" s="68"/>
      <c r="G52" s="58"/>
      <c r="H52" s="58"/>
      <c r="I52" s="58"/>
      <c r="J52" s="58"/>
    </row>
    <row r="53" spans="2:10">
      <c r="B53" s="58"/>
      <c r="C53" s="58"/>
      <c r="D53" s="68"/>
      <c r="E53" s="68"/>
      <c r="F53" s="68"/>
      <c r="G53" s="58"/>
      <c r="H53" s="58"/>
      <c r="I53" s="58"/>
      <c r="J53" s="58"/>
    </row>
    <row r="54" spans="2:10">
      <c r="B54" s="58"/>
      <c r="C54" s="58"/>
      <c r="D54" s="58"/>
      <c r="E54" s="58"/>
      <c r="F54" s="58"/>
      <c r="G54" s="58"/>
      <c r="H54" s="58"/>
      <c r="I54" s="58"/>
      <c r="J54" s="58"/>
    </row>
    <row r="55" spans="2:10">
      <c r="B55" s="58"/>
      <c r="C55" s="68"/>
      <c r="D55" s="68"/>
      <c r="E55" s="68"/>
      <c r="F55" s="68"/>
      <c r="G55" s="58"/>
      <c r="H55" s="58"/>
      <c r="I55" s="58"/>
      <c r="J55" s="58"/>
    </row>
    <row r="56" spans="2:10">
      <c r="B56" s="58"/>
      <c r="C56" s="68"/>
      <c r="D56" s="58"/>
      <c r="E56" s="58"/>
      <c r="F56" s="58"/>
      <c r="G56" s="58"/>
      <c r="H56" s="58"/>
      <c r="I56" s="58"/>
      <c r="J56" s="58"/>
    </row>
    <row r="57" spans="2:10">
      <c r="B57" s="58"/>
      <c r="C57" s="68"/>
      <c r="D57" s="58"/>
      <c r="E57" s="58"/>
      <c r="F57" s="58"/>
      <c r="G57" s="58"/>
      <c r="H57" s="58"/>
      <c r="I57" s="58"/>
      <c r="J57" s="58"/>
    </row>
    <row r="58" spans="2:10">
      <c r="B58" s="58"/>
      <c r="C58" s="68"/>
      <c r="D58" s="58"/>
      <c r="E58" s="58"/>
      <c r="F58" s="58"/>
      <c r="G58" s="58"/>
      <c r="H58" s="58"/>
      <c r="I58" s="58"/>
      <c r="J58" s="58"/>
    </row>
    <row r="59" spans="2:10">
      <c r="B59" s="58"/>
      <c r="C59" s="68"/>
      <c r="D59" s="58"/>
      <c r="E59" s="58"/>
      <c r="F59" s="58"/>
      <c r="G59" s="58"/>
      <c r="H59" s="58"/>
      <c r="I59" s="58"/>
      <c r="J59" s="58"/>
    </row>
    <row r="60" spans="2:10">
      <c r="B60" s="58"/>
      <c r="C60" s="68"/>
      <c r="D60" s="58"/>
      <c r="E60" s="58"/>
      <c r="F60" s="58"/>
      <c r="G60" s="58"/>
      <c r="H60" s="58"/>
      <c r="I60" s="58"/>
      <c r="J60" s="58"/>
    </row>
    <row r="61" spans="2:10">
      <c r="B61" s="58"/>
      <c r="C61" s="68"/>
      <c r="D61" s="58"/>
      <c r="E61" s="58"/>
      <c r="F61" s="58"/>
      <c r="G61" s="58"/>
      <c r="H61" s="58"/>
      <c r="I61" s="58"/>
      <c r="J61" s="58"/>
    </row>
    <row r="62" spans="2:10">
      <c r="B62" s="58"/>
      <c r="C62" s="68"/>
      <c r="D62" s="58"/>
      <c r="E62" s="58"/>
      <c r="F62" s="58"/>
      <c r="G62" s="58"/>
      <c r="H62" s="58"/>
      <c r="I62" s="58"/>
      <c r="J62" s="58"/>
    </row>
    <row r="63" spans="2:10">
      <c r="B63" s="58"/>
      <c r="C63" s="58"/>
      <c r="D63" s="58"/>
      <c r="E63" s="58"/>
      <c r="F63" s="58"/>
      <c r="G63" s="58"/>
      <c r="H63" s="58"/>
      <c r="I63" s="58"/>
      <c r="J63" s="58"/>
    </row>
    <row r="64" spans="2:10">
      <c r="B64" s="58"/>
      <c r="C64" s="58"/>
      <c r="D64" s="58"/>
      <c r="E64" s="58"/>
      <c r="F64" s="58"/>
      <c r="G64" s="58"/>
      <c r="H64" s="58"/>
      <c r="I64" s="58"/>
      <c r="J64" s="58"/>
    </row>
    <row r="65" spans="2:10">
      <c r="B65" s="58"/>
      <c r="C65" s="68"/>
      <c r="D65" s="58"/>
      <c r="E65" s="58"/>
      <c r="F65" s="58"/>
      <c r="G65" s="58"/>
      <c r="H65" s="58"/>
      <c r="I65" s="58"/>
      <c r="J65" s="58"/>
    </row>
    <row r="66" spans="2:10">
      <c r="B66" s="58"/>
      <c r="C66" s="58"/>
      <c r="D66" s="58"/>
      <c r="E66" s="58"/>
      <c r="F66" s="58"/>
      <c r="G66" s="58"/>
      <c r="H66" s="58"/>
      <c r="I66" s="58"/>
      <c r="J66" s="58"/>
    </row>
    <row r="67" spans="2:10">
      <c r="B67" s="58"/>
      <c r="C67" s="68"/>
      <c r="D67" s="58"/>
      <c r="E67" s="58"/>
      <c r="F67" s="58"/>
      <c r="G67" s="58"/>
      <c r="H67" s="58"/>
      <c r="I67" s="58"/>
      <c r="J67" s="58"/>
    </row>
    <row r="68" spans="2:10">
      <c r="B68" s="58"/>
      <c r="C68" s="68"/>
      <c r="D68" s="58"/>
      <c r="E68" s="58"/>
      <c r="F68" s="58"/>
      <c r="G68" s="58"/>
      <c r="H68" s="58"/>
      <c r="I68" s="58"/>
      <c r="J68" s="58"/>
    </row>
    <row r="69" spans="2:10">
      <c r="B69" s="58"/>
      <c r="C69" s="68"/>
      <c r="D69" s="58"/>
      <c r="E69" s="58"/>
      <c r="F69" s="58"/>
      <c r="G69" s="58"/>
      <c r="H69" s="58"/>
      <c r="I69" s="58"/>
      <c r="J69" s="58"/>
    </row>
    <row r="70" spans="2:10">
      <c r="B70" s="58"/>
      <c r="C70" s="68"/>
      <c r="D70" s="58"/>
      <c r="E70" s="58"/>
      <c r="F70" s="58"/>
      <c r="G70" s="58"/>
      <c r="H70" s="58"/>
      <c r="I70" s="58"/>
      <c r="J70" s="58"/>
    </row>
    <row r="71" spans="2:10">
      <c r="B71" s="58"/>
      <c r="C71" s="68"/>
      <c r="D71" s="58"/>
      <c r="E71" s="58"/>
      <c r="F71" s="58"/>
      <c r="G71" s="58"/>
      <c r="H71" s="58"/>
      <c r="I71" s="58"/>
      <c r="J71" s="58"/>
    </row>
    <row r="72" spans="2:10">
      <c r="B72" s="58"/>
      <c r="C72" s="58"/>
      <c r="D72" s="68"/>
      <c r="E72" s="68"/>
      <c r="F72" s="68"/>
      <c r="G72" s="58"/>
      <c r="H72" s="58"/>
      <c r="I72" s="58"/>
      <c r="J72" s="58"/>
    </row>
    <row r="73" spans="2:10">
      <c r="B73" s="58"/>
      <c r="C73" s="68"/>
      <c r="D73" s="58"/>
      <c r="E73" s="58"/>
      <c r="F73" s="58"/>
      <c r="G73" s="58"/>
      <c r="H73" s="58"/>
      <c r="I73" s="58"/>
      <c r="J73" s="58"/>
    </row>
    <row r="74" spans="2:10">
      <c r="B74" s="58"/>
      <c r="C74" s="68"/>
      <c r="D74" s="58"/>
      <c r="E74" s="58"/>
      <c r="F74" s="58"/>
      <c r="G74" s="58"/>
      <c r="H74" s="58"/>
      <c r="I74" s="58"/>
      <c r="J74" s="58"/>
    </row>
    <row r="75" spans="2:10">
      <c r="B75" s="58"/>
      <c r="C75" s="68"/>
      <c r="D75" s="68"/>
      <c r="E75" s="68"/>
      <c r="F75" s="68"/>
      <c r="G75" s="58"/>
      <c r="H75" s="58"/>
      <c r="I75" s="58"/>
      <c r="J75" s="58"/>
    </row>
    <row r="76" spans="2:10">
      <c r="B76" s="58"/>
      <c r="C76" s="68"/>
      <c r="D76" s="58"/>
      <c r="E76" s="58"/>
      <c r="F76" s="58"/>
      <c r="G76" s="58"/>
      <c r="H76" s="58"/>
      <c r="I76" s="58"/>
      <c r="J76" s="58"/>
    </row>
    <row r="77" spans="2:10">
      <c r="B77" s="58"/>
      <c r="C77" s="68"/>
      <c r="D77" s="58"/>
      <c r="E77" s="58"/>
      <c r="F77" s="58"/>
      <c r="G77" s="58"/>
      <c r="H77" s="58"/>
      <c r="I77" s="58"/>
      <c r="J77" s="58"/>
    </row>
    <row r="78" spans="2:10">
      <c r="B78" s="58"/>
      <c r="C78" s="58"/>
      <c r="D78" s="58"/>
      <c r="E78" s="58"/>
      <c r="F78" s="58"/>
      <c r="G78" s="58"/>
      <c r="H78" s="58"/>
      <c r="I78" s="58"/>
      <c r="J78" s="58"/>
    </row>
    <row r="79" spans="2:10">
      <c r="B79" s="115"/>
      <c r="C79" s="115"/>
      <c r="D79" s="115"/>
      <c r="E79" s="115"/>
      <c r="F79" s="115"/>
      <c r="G79" s="115"/>
      <c r="H79" s="115"/>
      <c r="I79" s="115"/>
      <c r="J79" s="58"/>
    </row>
    <row r="80" spans="2:10"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29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{3A4F4656-F9B6-4C9E-AD2D-FC98AC5C4197}</x14:id>
        </ext>
      </extLst>
    </cfRule>
  </conditionalFormatting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{0A8C47BF-8EE9-48BD-9240-3B426BCAA014}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A4F4656-F9B6-4C9E-AD2D-FC98AC5C41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I29:I78</xm:sqref>
        </x14:conditionalFormatting>
        <x14:conditionalFormatting xmlns:xm="http://schemas.microsoft.com/office/excel/2006/main">
          <x14:cfRule type="dataBar" id="{0A8C47BF-8EE9-48BD-9240-3B426BCAA0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workbookViewId="0">
      <selection activeCell="C27" sqref="C27"/>
    </sheetView>
  </sheetViews>
  <sheetFormatPr defaultRowHeight="15"/>
  <cols>
    <col min="2" max="2" width="6.7109375" customWidth="1"/>
    <col min="3" max="3" width="42.7109375" customWidth="1"/>
    <col min="4" max="4" width="7.42578125" customWidth="1"/>
    <col min="6" max="6" width="5.5703125" customWidth="1"/>
    <col min="7" max="7" width="9.85546875" customWidth="1"/>
    <col min="8" max="8" width="16.28515625" customWidth="1"/>
    <col min="9" max="10" width="7.7109375" customWidth="1"/>
  </cols>
  <sheetData>
    <row r="1" spans="1:12">
      <c r="A1" s="22"/>
      <c r="B1" s="22"/>
      <c r="C1" s="22"/>
      <c r="D1" s="5"/>
      <c r="E1" s="5"/>
      <c r="F1" s="5"/>
      <c r="G1" s="22"/>
      <c r="H1" s="22"/>
      <c r="I1" s="22"/>
      <c r="J1" s="22"/>
    </row>
    <row r="2" spans="1:12">
      <c r="A2" s="22"/>
      <c r="B2" s="58"/>
      <c r="C2" s="58"/>
      <c r="D2" s="58"/>
      <c r="E2" s="58"/>
      <c r="F2" s="58"/>
      <c r="G2" s="198"/>
      <c r="H2" s="198"/>
      <c r="I2" s="58"/>
      <c r="J2" s="58"/>
    </row>
    <row r="3" spans="1:12">
      <c r="A3" s="22"/>
      <c r="B3" s="120"/>
      <c r="C3" s="107"/>
      <c r="D3" s="69"/>
      <c r="E3" s="69"/>
      <c r="F3" s="69"/>
      <c r="G3" s="69"/>
      <c r="H3" s="69"/>
      <c r="I3" s="49" t="s">
        <v>3</v>
      </c>
      <c r="J3" s="50"/>
      <c r="K3" s="16"/>
      <c r="L3" s="19"/>
    </row>
    <row r="4" spans="1:12">
      <c r="A4" s="22"/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  <c r="L4" s="18"/>
    </row>
    <row r="5" spans="1:12">
      <c r="A5" s="22"/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7">
        <v>43586</v>
      </c>
      <c r="J5" s="26">
        <v>44409</v>
      </c>
      <c r="K5" s="6" t="s">
        <v>7</v>
      </c>
      <c r="L5" s="6" t="s">
        <v>8</v>
      </c>
    </row>
    <row r="6" spans="1:12">
      <c r="A6" s="22"/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9">
        <v>4</v>
      </c>
      <c r="J6" s="8">
        <v>4</v>
      </c>
      <c r="K6" s="9">
        <f t="shared" ref="K6:K28" si="0">J6-I6</f>
        <v>0</v>
      </c>
      <c r="L6" s="9"/>
    </row>
    <row r="7" spans="1:12">
      <c r="A7" s="22"/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9">
        <v>3</v>
      </c>
      <c r="J7" s="8">
        <v>3</v>
      </c>
      <c r="K7" s="9">
        <f t="shared" si="0"/>
        <v>0</v>
      </c>
      <c r="L7" s="9"/>
    </row>
    <row r="8" spans="1:12">
      <c r="A8" s="22"/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9">
        <v>1</v>
      </c>
      <c r="J8" s="8">
        <v>1</v>
      </c>
      <c r="K8" s="9">
        <f t="shared" si="0"/>
        <v>0</v>
      </c>
      <c r="L8" s="9"/>
    </row>
    <row r="9" spans="1:12">
      <c r="A9" s="22"/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9">
        <v>0</v>
      </c>
      <c r="J9" s="8">
        <v>0</v>
      </c>
      <c r="K9" s="9">
        <f t="shared" si="0"/>
        <v>0</v>
      </c>
      <c r="L9" s="9"/>
    </row>
    <row r="10" spans="1:12">
      <c r="A10" s="22"/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9">
        <v>0</v>
      </c>
      <c r="J10" s="8">
        <v>0</v>
      </c>
      <c r="K10" s="9">
        <f t="shared" si="0"/>
        <v>0</v>
      </c>
      <c r="L10" s="9"/>
    </row>
    <row r="11" spans="1:12">
      <c r="A11" s="22"/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9">
        <v>0</v>
      </c>
      <c r="J11" s="8">
        <v>0</v>
      </c>
      <c r="K11" s="9">
        <f t="shared" si="0"/>
        <v>0</v>
      </c>
      <c r="L11" s="9"/>
    </row>
    <row r="12" spans="1:12">
      <c r="A12" s="22"/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9">
        <v>3</v>
      </c>
      <c r="J12" s="8">
        <v>3</v>
      </c>
      <c r="K12" s="9">
        <f t="shared" si="0"/>
        <v>0</v>
      </c>
      <c r="L12" s="9"/>
    </row>
    <row r="13" spans="1:12">
      <c r="A13" s="22"/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9">
        <v>1</v>
      </c>
      <c r="J13" s="8">
        <v>1</v>
      </c>
      <c r="K13" s="9">
        <f t="shared" si="0"/>
        <v>0</v>
      </c>
      <c r="L13" s="9">
        <v>1</v>
      </c>
    </row>
    <row r="14" spans="1:12">
      <c r="A14" s="22"/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9">
        <v>1</v>
      </c>
      <c r="J14" s="8">
        <v>1</v>
      </c>
      <c r="K14" s="9">
        <f t="shared" si="0"/>
        <v>0</v>
      </c>
      <c r="L14" s="9"/>
    </row>
    <row r="15" spans="1:12" ht="22.5">
      <c r="A15" s="22"/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9">
        <v>0</v>
      </c>
      <c r="J15" s="8">
        <v>0</v>
      </c>
      <c r="K15" s="9">
        <f t="shared" si="0"/>
        <v>0</v>
      </c>
      <c r="L15" s="9">
        <v>1</v>
      </c>
    </row>
    <row r="16" spans="1:12">
      <c r="A16" s="22"/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9">
        <v>2</v>
      </c>
      <c r="J16" s="8">
        <v>2</v>
      </c>
      <c r="K16" s="9">
        <f t="shared" si="0"/>
        <v>0</v>
      </c>
      <c r="L16" s="9"/>
    </row>
    <row r="17" spans="1:12">
      <c r="A17" s="22"/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9">
        <v>0</v>
      </c>
      <c r="J17" s="8">
        <v>0</v>
      </c>
      <c r="K17" s="9">
        <f t="shared" si="0"/>
        <v>0</v>
      </c>
      <c r="L17" s="9"/>
    </row>
    <row r="18" spans="1:12">
      <c r="A18" s="22"/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9">
        <v>1</v>
      </c>
      <c r="J18" s="8">
        <v>1</v>
      </c>
      <c r="K18" s="9">
        <f t="shared" si="0"/>
        <v>0</v>
      </c>
      <c r="L18" s="9"/>
    </row>
    <row r="19" spans="1:12">
      <c r="A19" s="22"/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9">
        <v>3</v>
      </c>
      <c r="J19" s="8">
        <v>3</v>
      </c>
      <c r="K19" s="9">
        <f t="shared" si="0"/>
        <v>0</v>
      </c>
      <c r="L19" s="9"/>
    </row>
    <row r="20" spans="1:12">
      <c r="A20" s="22"/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9">
        <v>3</v>
      </c>
      <c r="J20" s="8">
        <v>3</v>
      </c>
      <c r="K20" s="9">
        <f t="shared" si="0"/>
        <v>0</v>
      </c>
      <c r="L20" s="9">
        <v>1</v>
      </c>
    </row>
    <row r="21" spans="1:12">
      <c r="A21" s="22"/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9">
        <v>3</v>
      </c>
      <c r="J21" s="8">
        <v>3</v>
      </c>
      <c r="K21" s="9">
        <f t="shared" si="0"/>
        <v>0</v>
      </c>
      <c r="L21" s="9"/>
    </row>
    <row r="22" spans="1:12">
      <c r="A22" s="22"/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9">
        <v>3</v>
      </c>
      <c r="J22" s="8">
        <v>3</v>
      </c>
      <c r="K22" s="9">
        <f t="shared" si="0"/>
        <v>0</v>
      </c>
      <c r="L22" s="9"/>
    </row>
    <row r="23" spans="1:12">
      <c r="A23" s="22"/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9">
        <v>3</v>
      </c>
      <c r="J23" s="8">
        <v>3</v>
      </c>
      <c r="K23" s="9">
        <f t="shared" si="0"/>
        <v>0</v>
      </c>
      <c r="L23" s="9"/>
    </row>
    <row r="24" spans="1:12">
      <c r="A24" s="22"/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9">
        <v>3</v>
      </c>
      <c r="J24" s="8">
        <v>2</v>
      </c>
      <c r="K24" s="9">
        <f t="shared" si="0"/>
        <v>-1</v>
      </c>
      <c r="L24" s="9"/>
    </row>
    <row r="25" spans="1:12">
      <c r="A25" s="22"/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1</v>
      </c>
      <c r="K25" s="10">
        <f t="shared" si="0"/>
        <v>-2</v>
      </c>
      <c r="L25" s="10"/>
    </row>
    <row r="26" spans="1:12">
      <c r="A26" s="22"/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9">
        <v>0</v>
      </c>
      <c r="J26" s="9">
        <v>0</v>
      </c>
      <c r="K26" s="9">
        <f t="shared" si="0"/>
        <v>0</v>
      </c>
      <c r="L26" s="9">
        <v>1</v>
      </c>
    </row>
    <row r="27" spans="1:12">
      <c r="A27" s="22"/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37</v>
      </c>
      <c r="J27" s="167">
        <f>SUM(J6:J26)</f>
        <v>34</v>
      </c>
      <c r="K27" s="167">
        <f t="shared" si="0"/>
        <v>-3</v>
      </c>
      <c r="L27" s="168"/>
    </row>
    <row r="28" spans="1:12">
      <c r="A28" s="22"/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0.16666666666666666</v>
      </c>
      <c r="J28" s="169">
        <f>J27/(3*74)</f>
        <v>0.15315315315315314</v>
      </c>
      <c r="K28" s="167">
        <f t="shared" si="0"/>
        <v>-1.3513513513513514E-2</v>
      </c>
      <c r="L28" s="168"/>
    </row>
    <row r="29" spans="1:12">
      <c r="A29" s="22"/>
      <c r="B29" s="58"/>
      <c r="C29" s="58"/>
      <c r="D29" s="58"/>
      <c r="E29" s="58"/>
      <c r="F29" s="58"/>
      <c r="G29" s="58"/>
      <c r="H29" s="58"/>
      <c r="I29" s="58"/>
      <c r="J29" s="58"/>
    </row>
    <row r="30" spans="1:12">
      <c r="A30" s="22"/>
      <c r="B30" s="58"/>
      <c r="C30" s="58"/>
      <c r="D30" s="68"/>
      <c r="E30" s="68"/>
      <c r="F30" s="68"/>
      <c r="G30" s="58"/>
      <c r="H30" s="58"/>
      <c r="I30" s="58"/>
      <c r="J30" s="58"/>
    </row>
    <row r="31" spans="1:12">
      <c r="A31" s="22"/>
      <c r="B31" s="58"/>
      <c r="C31" s="68"/>
      <c r="D31" s="58"/>
      <c r="E31" s="58"/>
      <c r="F31" s="58"/>
      <c r="G31" s="58"/>
      <c r="H31" s="58"/>
      <c r="I31" s="58"/>
      <c r="J31" s="58"/>
    </row>
    <row r="32" spans="1:12">
      <c r="A32" s="22"/>
      <c r="B32" s="58"/>
      <c r="C32" s="58"/>
      <c r="D32" s="58"/>
      <c r="E32" s="58"/>
      <c r="F32" s="58"/>
      <c r="G32" s="58"/>
      <c r="H32" s="58"/>
      <c r="I32" s="58"/>
      <c r="J32" s="58"/>
    </row>
    <row r="33" spans="1:10">
      <c r="A33" s="22"/>
      <c r="B33" s="58"/>
      <c r="C33" s="58"/>
      <c r="D33" s="58"/>
      <c r="E33" s="58"/>
      <c r="F33" s="58"/>
      <c r="G33" s="58"/>
      <c r="H33" s="58"/>
      <c r="I33" s="58"/>
      <c r="J33" s="58"/>
    </row>
    <row r="34" spans="1:10">
      <c r="A34" s="22"/>
      <c r="B34" s="58"/>
      <c r="C34" s="58"/>
      <c r="D34" s="58"/>
      <c r="E34" s="58"/>
      <c r="F34" s="58"/>
      <c r="G34" s="58"/>
      <c r="H34" s="58"/>
      <c r="I34" s="58"/>
      <c r="J34" s="58"/>
    </row>
    <row r="35" spans="1:10">
      <c r="A35" s="22"/>
      <c r="B35" s="58"/>
      <c r="C35" s="58"/>
      <c r="D35" s="58"/>
      <c r="E35" s="58"/>
      <c r="F35" s="58"/>
      <c r="G35" s="58"/>
      <c r="H35" s="58"/>
      <c r="I35" s="58"/>
      <c r="J35" s="58"/>
    </row>
    <row r="36" spans="1:10">
      <c r="A36" s="22"/>
      <c r="B36" s="58"/>
      <c r="C36" s="58"/>
      <c r="D36" s="114"/>
      <c r="E36" s="58"/>
      <c r="F36" s="58"/>
      <c r="G36" s="58"/>
      <c r="H36" s="58"/>
      <c r="I36" s="58"/>
      <c r="J36" s="58"/>
    </row>
    <row r="37" spans="1:10">
      <c r="A37" s="22"/>
      <c r="B37" s="58"/>
      <c r="C37" s="68"/>
      <c r="D37" s="58"/>
      <c r="E37" s="58"/>
      <c r="F37" s="58"/>
      <c r="G37" s="58"/>
      <c r="H37" s="58"/>
      <c r="I37" s="58"/>
      <c r="J37" s="58"/>
    </row>
    <row r="38" spans="1:10">
      <c r="A38" s="22"/>
      <c r="B38" s="58"/>
      <c r="C38" s="58"/>
      <c r="D38" s="58"/>
      <c r="E38" s="58"/>
      <c r="F38" s="58"/>
      <c r="G38" s="58"/>
      <c r="H38" s="58"/>
      <c r="I38" s="58"/>
      <c r="J38" s="58"/>
    </row>
    <row r="39" spans="1:10">
      <c r="A39" s="22"/>
      <c r="B39" s="58"/>
      <c r="C39" s="58"/>
      <c r="D39" s="58"/>
      <c r="E39" s="58"/>
      <c r="F39" s="58"/>
      <c r="G39" s="58"/>
      <c r="H39" s="58"/>
      <c r="I39" s="58"/>
      <c r="J39" s="58"/>
    </row>
    <row r="40" spans="1:10">
      <c r="A40" s="22"/>
      <c r="B40" s="58"/>
      <c r="C40" s="58"/>
      <c r="D40" s="58"/>
      <c r="E40" s="58"/>
      <c r="F40" s="58"/>
      <c r="G40" s="58"/>
      <c r="H40" s="58"/>
      <c r="I40" s="58"/>
      <c r="J40" s="58"/>
    </row>
    <row r="41" spans="1:10">
      <c r="A41" s="22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22"/>
      <c r="B42" s="58"/>
      <c r="C42" s="68"/>
      <c r="D42" s="58"/>
      <c r="E42" s="58"/>
      <c r="F42" s="58"/>
      <c r="G42" s="58"/>
      <c r="H42" s="58"/>
      <c r="I42" s="58"/>
      <c r="J42" s="58"/>
    </row>
    <row r="43" spans="1:10">
      <c r="A43" s="22"/>
      <c r="B43" s="58"/>
      <c r="C43" s="68"/>
      <c r="D43" s="58"/>
      <c r="E43" s="58"/>
      <c r="F43" s="58"/>
      <c r="G43" s="58"/>
      <c r="H43" s="58"/>
      <c r="I43" s="58"/>
      <c r="J43" s="58"/>
    </row>
    <row r="44" spans="1:10">
      <c r="A44" s="22"/>
      <c r="B44" s="58"/>
      <c r="C44" s="68"/>
      <c r="D44" s="68"/>
      <c r="E44" s="68"/>
      <c r="F44" s="68"/>
      <c r="G44" s="58"/>
      <c r="H44" s="58"/>
      <c r="I44" s="58"/>
      <c r="J44" s="58"/>
    </row>
    <row r="45" spans="1:10">
      <c r="A45" s="22"/>
      <c r="B45" s="58"/>
      <c r="C45" s="58"/>
      <c r="D45" s="58"/>
      <c r="E45" s="58"/>
      <c r="F45" s="58"/>
      <c r="G45" s="58"/>
      <c r="H45" s="58"/>
      <c r="I45" s="58"/>
      <c r="J45" s="58"/>
    </row>
    <row r="46" spans="1:10">
      <c r="A46" s="22"/>
      <c r="B46" s="58"/>
      <c r="C46" s="68"/>
      <c r="D46" s="58"/>
      <c r="E46" s="58"/>
      <c r="F46" s="58"/>
      <c r="G46" s="58"/>
      <c r="H46" s="58"/>
      <c r="I46" s="58"/>
      <c r="J46" s="58"/>
    </row>
    <row r="47" spans="1:10">
      <c r="A47" s="22"/>
      <c r="B47" s="58"/>
      <c r="C47" s="68"/>
      <c r="D47" s="68"/>
      <c r="E47" s="68"/>
      <c r="F47" s="68"/>
      <c r="G47" s="58"/>
      <c r="H47" s="58"/>
      <c r="I47" s="58"/>
      <c r="J47" s="58"/>
    </row>
    <row r="48" spans="1:10">
      <c r="A48" s="22"/>
      <c r="B48" s="58"/>
      <c r="C48" s="58"/>
      <c r="D48" s="68"/>
      <c r="E48" s="68"/>
      <c r="F48" s="68"/>
      <c r="G48" s="58"/>
      <c r="H48" s="58"/>
      <c r="I48" s="58"/>
      <c r="J48" s="58"/>
    </row>
    <row r="49" spans="1:10">
      <c r="A49" s="22"/>
      <c r="B49" s="58"/>
      <c r="C49" s="58"/>
      <c r="D49" s="68"/>
      <c r="E49" s="68"/>
      <c r="F49" s="68"/>
      <c r="G49" s="58"/>
      <c r="H49" s="58"/>
      <c r="I49" s="58"/>
      <c r="J49" s="58"/>
    </row>
    <row r="50" spans="1:10">
      <c r="A50" s="22"/>
      <c r="B50" s="58"/>
      <c r="C50" s="68"/>
      <c r="D50" s="58"/>
      <c r="E50" s="58"/>
      <c r="F50" s="58"/>
      <c r="G50" s="58"/>
      <c r="H50" s="58"/>
      <c r="I50" s="58"/>
      <c r="J50" s="58"/>
    </row>
    <row r="51" spans="1:10">
      <c r="A51" s="22"/>
      <c r="B51" s="58"/>
      <c r="C51" s="68"/>
      <c r="D51" s="58"/>
      <c r="E51" s="58"/>
      <c r="F51" s="58"/>
      <c r="G51" s="58"/>
      <c r="H51" s="58"/>
      <c r="I51" s="58"/>
      <c r="J51" s="58"/>
    </row>
    <row r="52" spans="1:10">
      <c r="A52" s="22"/>
      <c r="B52" s="58"/>
      <c r="C52" s="58"/>
      <c r="D52" s="68"/>
      <c r="E52" s="68"/>
      <c r="F52" s="68"/>
      <c r="G52" s="58"/>
      <c r="H52" s="58"/>
      <c r="I52" s="58"/>
      <c r="J52" s="58"/>
    </row>
    <row r="53" spans="1:10">
      <c r="A53" s="22"/>
      <c r="B53" s="58"/>
      <c r="C53" s="58"/>
      <c r="D53" s="68"/>
      <c r="E53" s="68"/>
      <c r="F53" s="68"/>
      <c r="G53" s="58"/>
      <c r="H53" s="58"/>
      <c r="I53" s="58"/>
      <c r="J53" s="58"/>
    </row>
    <row r="54" spans="1:10">
      <c r="A54" s="22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22"/>
      <c r="B55" s="58"/>
      <c r="C55" s="68"/>
      <c r="D55" s="68"/>
      <c r="E55" s="68"/>
      <c r="F55" s="68"/>
      <c r="G55" s="58"/>
      <c r="H55" s="58"/>
      <c r="I55" s="58"/>
      <c r="J55" s="58"/>
    </row>
    <row r="56" spans="1:10">
      <c r="A56" s="22"/>
      <c r="B56" s="58"/>
      <c r="C56" s="68"/>
      <c r="D56" s="58"/>
      <c r="E56" s="58"/>
      <c r="F56" s="58"/>
      <c r="G56" s="58"/>
      <c r="H56" s="58"/>
      <c r="I56" s="58"/>
      <c r="J56" s="58"/>
    </row>
    <row r="57" spans="1:10">
      <c r="A57" s="22"/>
      <c r="B57" s="58"/>
      <c r="C57" s="68"/>
      <c r="D57" s="58"/>
      <c r="E57" s="58"/>
      <c r="F57" s="58"/>
      <c r="G57" s="58"/>
      <c r="H57" s="58"/>
      <c r="I57" s="58"/>
      <c r="J57" s="58"/>
    </row>
    <row r="58" spans="1:10">
      <c r="A58" s="22"/>
      <c r="B58" s="58"/>
      <c r="C58" s="68"/>
      <c r="D58" s="58"/>
      <c r="E58" s="58"/>
      <c r="F58" s="58"/>
      <c r="G58" s="58"/>
      <c r="H58" s="58"/>
      <c r="I58" s="58"/>
      <c r="J58" s="58"/>
    </row>
    <row r="59" spans="1:10">
      <c r="A59" s="22"/>
      <c r="B59" s="58"/>
      <c r="C59" s="68"/>
      <c r="D59" s="58"/>
      <c r="E59" s="58"/>
      <c r="F59" s="58"/>
      <c r="G59" s="58"/>
      <c r="H59" s="58"/>
      <c r="I59" s="58"/>
      <c r="J59" s="58"/>
    </row>
    <row r="60" spans="1:10">
      <c r="A60" s="22"/>
      <c r="B60" s="58"/>
      <c r="C60" s="68"/>
      <c r="D60" s="58"/>
      <c r="E60" s="58"/>
      <c r="F60" s="58"/>
      <c r="G60" s="58"/>
      <c r="H60" s="58"/>
      <c r="I60" s="58"/>
      <c r="J60" s="58"/>
    </row>
    <row r="61" spans="1:10">
      <c r="A61" s="22"/>
      <c r="B61" s="58"/>
      <c r="C61" s="68"/>
      <c r="D61" s="58"/>
      <c r="E61" s="58"/>
      <c r="F61" s="58"/>
      <c r="G61" s="58"/>
      <c r="H61" s="58"/>
      <c r="I61" s="58"/>
      <c r="J61" s="58"/>
    </row>
    <row r="62" spans="1:10">
      <c r="A62" s="22"/>
      <c r="B62" s="58"/>
      <c r="C62" s="68"/>
      <c r="D62" s="58"/>
      <c r="E62" s="58"/>
      <c r="F62" s="58"/>
      <c r="G62" s="58"/>
      <c r="H62" s="58"/>
      <c r="I62" s="58"/>
      <c r="J62" s="58"/>
    </row>
    <row r="63" spans="1:10">
      <c r="A63" s="22"/>
      <c r="B63" s="58"/>
      <c r="C63" s="58"/>
      <c r="D63" s="58"/>
      <c r="E63" s="58"/>
      <c r="F63" s="58"/>
      <c r="G63" s="58"/>
      <c r="H63" s="58"/>
      <c r="I63" s="58"/>
      <c r="J63" s="58"/>
    </row>
    <row r="64" spans="1:10">
      <c r="A64" s="22"/>
      <c r="B64" s="58"/>
      <c r="C64" s="58"/>
      <c r="D64" s="58"/>
      <c r="E64" s="58"/>
      <c r="F64" s="58"/>
      <c r="G64" s="58"/>
      <c r="H64" s="58"/>
      <c r="I64" s="58"/>
      <c r="J64" s="58"/>
    </row>
    <row r="65" spans="1:10">
      <c r="A65" s="22"/>
      <c r="B65" s="58"/>
      <c r="C65" s="68"/>
      <c r="D65" s="58"/>
      <c r="E65" s="58"/>
      <c r="F65" s="58"/>
      <c r="G65" s="58"/>
      <c r="H65" s="58"/>
      <c r="I65" s="58"/>
      <c r="J65" s="58"/>
    </row>
    <row r="66" spans="1:10">
      <c r="A66" s="22"/>
      <c r="B66" s="58"/>
      <c r="C66" s="58"/>
      <c r="D66" s="58"/>
      <c r="E66" s="58"/>
      <c r="F66" s="58"/>
      <c r="G66" s="58"/>
      <c r="H66" s="58"/>
      <c r="I66" s="58"/>
      <c r="J66" s="58"/>
    </row>
    <row r="67" spans="1:10">
      <c r="A67" s="22"/>
      <c r="B67" s="58"/>
      <c r="C67" s="68"/>
      <c r="D67" s="58"/>
      <c r="E67" s="58"/>
      <c r="F67" s="58"/>
      <c r="G67" s="58"/>
      <c r="H67" s="58"/>
      <c r="I67" s="58"/>
      <c r="J67" s="58"/>
    </row>
    <row r="68" spans="1:10">
      <c r="A68" s="22"/>
      <c r="B68" s="58"/>
      <c r="C68" s="68"/>
      <c r="D68" s="58"/>
      <c r="E68" s="58"/>
      <c r="F68" s="58"/>
      <c r="G68" s="58"/>
      <c r="H68" s="58"/>
      <c r="I68" s="58"/>
      <c r="J68" s="58"/>
    </row>
    <row r="69" spans="1:10">
      <c r="A69" s="22"/>
      <c r="B69" s="58"/>
      <c r="C69" s="68"/>
      <c r="D69" s="58"/>
      <c r="E69" s="58"/>
      <c r="F69" s="58"/>
      <c r="G69" s="58"/>
      <c r="H69" s="58"/>
      <c r="I69" s="58"/>
      <c r="J69" s="58"/>
    </row>
    <row r="70" spans="1:10">
      <c r="A70" s="22"/>
      <c r="B70" s="58"/>
      <c r="C70" s="68"/>
      <c r="D70" s="58"/>
      <c r="E70" s="58"/>
      <c r="F70" s="58"/>
      <c r="G70" s="58"/>
      <c r="H70" s="58"/>
      <c r="I70" s="58"/>
      <c r="J70" s="58"/>
    </row>
    <row r="71" spans="1:10">
      <c r="A71" s="22"/>
      <c r="B71" s="58"/>
      <c r="C71" s="68"/>
      <c r="D71" s="58"/>
      <c r="E71" s="58"/>
      <c r="F71" s="58"/>
      <c r="G71" s="58"/>
      <c r="H71" s="58"/>
      <c r="I71" s="58"/>
      <c r="J71" s="58"/>
    </row>
    <row r="72" spans="1:10">
      <c r="A72" s="22"/>
      <c r="B72" s="58"/>
      <c r="C72" s="58"/>
      <c r="D72" s="68"/>
      <c r="E72" s="68"/>
      <c r="F72" s="68"/>
      <c r="G72" s="58"/>
      <c r="H72" s="58"/>
      <c r="I72" s="58"/>
      <c r="J72" s="58"/>
    </row>
    <row r="73" spans="1:10">
      <c r="A73" s="22"/>
      <c r="B73" s="58"/>
      <c r="C73" s="68"/>
      <c r="D73" s="58"/>
      <c r="E73" s="58"/>
      <c r="F73" s="58"/>
      <c r="G73" s="58"/>
      <c r="H73" s="58"/>
      <c r="I73" s="58"/>
      <c r="J73" s="58"/>
    </row>
    <row r="74" spans="1:10">
      <c r="A74" s="22"/>
      <c r="B74" s="58"/>
      <c r="C74" s="68"/>
      <c r="D74" s="58"/>
      <c r="E74" s="58"/>
      <c r="F74" s="58"/>
      <c r="G74" s="58"/>
      <c r="H74" s="58"/>
      <c r="I74" s="58"/>
      <c r="J74" s="58"/>
    </row>
    <row r="75" spans="1:10">
      <c r="A75" s="22"/>
      <c r="B75" s="58"/>
      <c r="C75" s="68"/>
      <c r="D75" s="68"/>
      <c r="E75" s="68"/>
      <c r="F75" s="68"/>
      <c r="G75" s="58"/>
      <c r="H75" s="58"/>
      <c r="I75" s="58"/>
      <c r="J75" s="58"/>
    </row>
    <row r="76" spans="1:10">
      <c r="A76" s="22"/>
      <c r="B76" s="58"/>
      <c r="C76" s="68"/>
      <c r="D76" s="58"/>
      <c r="E76" s="58"/>
      <c r="F76" s="58"/>
      <c r="G76" s="58"/>
      <c r="H76" s="58"/>
      <c r="I76" s="58"/>
      <c r="J76" s="58"/>
    </row>
    <row r="77" spans="1:10">
      <c r="A77" s="22"/>
      <c r="B77" s="58"/>
      <c r="C77" s="68"/>
      <c r="D77" s="58"/>
      <c r="E77" s="58"/>
      <c r="F77" s="58"/>
      <c r="G77" s="58"/>
      <c r="H77" s="58"/>
      <c r="I77" s="58"/>
      <c r="J77" s="58"/>
    </row>
    <row r="78" spans="1:10">
      <c r="A78" s="22"/>
      <c r="B78" s="58"/>
      <c r="C78" s="58"/>
      <c r="D78" s="58"/>
      <c r="E78" s="58"/>
      <c r="F78" s="58"/>
      <c r="G78" s="58"/>
      <c r="H78" s="58"/>
      <c r="I78" s="58"/>
      <c r="J78" s="58"/>
    </row>
    <row r="79" spans="1:10">
      <c r="A79" s="22"/>
      <c r="B79" s="115"/>
      <c r="C79" s="115"/>
      <c r="D79" s="115"/>
      <c r="E79" s="115"/>
      <c r="F79" s="115"/>
      <c r="G79" s="115"/>
      <c r="H79" s="115"/>
      <c r="I79" s="115"/>
      <c r="J79" s="58"/>
    </row>
    <row r="80" spans="1:10">
      <c r="A80" s="22"/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29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{60F5CE68-1942-4E42-A94D-6F3507BB96FB}</x14:id>
        </ext>
      </extLst>
    </cfRule>
  </conditionalFormatting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{255756C0-3683-4881-8F71-40611B6D8DCF}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F5CE68-1942-4E42-A94D-6F3507BB96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I29:I78</xm:sqref>
        </x14:conditionalFormatting>
        <x14:conditionalFormatting xmlns:xm="http://schemas.microsoft.com/office/excel/2006/main">
          <x14:cfRule type="dataBar" id="{255756C0-3683-4881-8F71-40611B6D8D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workbookViewId="0">
      <selection activeCell="C28" sqref="C28"/>
    </sheetView>
  </sheetViews>
  <sheetFormatPr defaultRowHeight="15"/>
  <cols>
    <col min="2" max="2" width="5.85546875" customWidth="1"/>
    <col min="3" max="3" width="42.85546875" customWidth="1"/>
    <col min="4" max="4" width="7.42578125" customWidth="1"/>
    <col min="5" max="5" width="8.7109375" customWidth="1"/>
    <col min="6" max="6" width="5.28515625" customWidth="1"/>
    <col min="7" max="7" width="10.28515625" customWidth="1"/>
    <col min="8" max="8" width="16.140625" customWidth="1"/>
    <col min="9" max="9" width="7.28515625" customWidth="1"/>
    <col min="10" max="10" width="6.7109375" customWidth="1"/>
  </cols>
  <sheetData>
    <row r="1" spans="1:12">
      <c r="A1" s="21"/>
      <c r="B1" s="21"/>
      <c r="C1" s="21"/>
      <c r="D1" s="5"/>
      <c r="E1" s="5"/>
      <c r="F1" s="5"/>
      <c r="G1" s="21"/>
      <c r="H1" s="21"/>
      <c r="I1" s="21"/>
      <c r="J1" s="21"/>
    </row>
    <row r="2" spans="1:12">
      <c r="A2" s="21"/>
      <c r="B2" s="58"/>
      <c r="C2" s="58"/>
      <c r="D2" s="58"/>
      <c r="E2" s="58"/>
      <c r="F2" s="58"/>
      <c r="G2" s="198"/>
      <c r="H2" s="198"/>
      <c r="I2" s="58"/>
      <c r="J2" s="58"/>
    </row>
    <row r="3" spans="1:12">
      <c r="A3" s="21"/>
      <c r="B3" s="120"/>
      <c r="C3" s="107"/>
      <c r="D3" s="69"/>
      <c r="E3" s="69"/>
      <c r="F3" s="69"/>
      <c r="G3" s="69"/>
      <c r="H3" s="69"/>
      <c r="I3" s="49" t="s">
        <v>3</v>
      </c>
      <c r="J3" s="50"/>
      <c r="K3" s="16"/>
      <c r="L3" s="19"/>
    </row>
    <row r="4" spans="1:12">
      <c r="A4" s="21"/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  <c r="L4" s="18"/>
    </row>
    <row r="5" spans="1:12">
      <c r="A5" s="21"/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7">
        <v>43586</v>
      </c>
      <c r="J5" s="26">
        <v>44409</v>
      </c>
      <c r="K5" s="6" t="s">
        <v>7</v>
      </c>
      <c r="L5" s="6" t="s">
        <v>8</v>
      </c>
    </row>
    <row r="6" spans="1:12">
      <c r="A6" s="21"/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9">
        <v>4</v>
      </c>
      <c r="J6" s="8">
        <v>4</v>
      </c>
      <c r="K6" s="9">
        <f t="shared" ref="K6:K28" si="0">J6-I6</f>
        <v>0</v>
      </c>
      <c r="L6" s="9"/>
    </row>
    <row r="7" spans="1:12">
      <c r="A7" s="21"/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9">
        <v>3</v>
      </c>
      <c r="J7" s="8">
        <v>3</v>
      </c>
      <c r="K7" s="9">
        <f t="shared" si="0"/>
        <v>0</v>
      </c>
      <c r="L7" s="9"/>
    </row>
    <row r="8" spans="1:12">
      <c r="A8" s="21"/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9">
        <v>1</v>
      </c>
      <c r="J8" s="8">
        <v>1</v>
      </c>
      <c r="K8" s="9">
        <f t="shared" si="0"/>
        <v>0</v>
      </c>
      <c r="L8" s="9"/>
    </row>
    <row r="9" spans="1:12">
      <c r="A9" s="21"/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9">
        <v>3</v>
      </c>
      <c r="J9" s="8">
        <v>3</v>
      </c>
      <c r="K9" s="9">
        <f t="shared" si="0"/>
        <v>0</v>
      </c>
      <c r="L9" s="9"/>
    </row>
    <row r="10" spans="1:12">
      <c r="A10" s="21"/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9">
        <v>0</v>
      </c>
      <c r="J10" s="8">
        <v>0</v>
      </c>
      <c r="K10" s="9">
        <f t="shared" si="0"/>
        <v>0</v>
      </c>
      <c r="L10" s="9"/>
    </row>
    <row r="11" spans="1:12">
      <c r="A11" s="21"/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9">
        <v>0</v>
      </c>
      <c r="J11" s="8">
        <v>0</v>
      </c>
      <c r="K11" s="9">
        <f t="shared" si="0"/>
        <v>0</v>
      </c>
      <c r="L11" s="9"/>
    </row>
    <row r="12" spans="1:12">
      <c r="A12" s="21"/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9">
        <v>3</v>
      </c>
      <c r="J12" s="8">
        <v>3</v>
      </c>
      <c r="K12" s="9">
        <f t="shared" si="0"/>
        <v>0</v>
      </c>
      <c r="L12" s="9"/>
    </row>
    <row r="13" spans="1:12">
      <c r="A13" s="21"/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9">
        <v>1</v>
      </c>
      <c r="J13" s="8">
        <v>1</v>
      </c>
      <c r="K13" s="9">
        <f t="shared" si="0"/>
        <v>0</v>
      </c>
      <c r="L13" s="9">
        <v>1</v>
      </c>
    </row>
    <row r="14" spans="1:12">
      <c r="A14" s="21"/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9">
        <v>1</v>
      </c>
      <c r="J14" s="8">
        <v>1</v>
      </c>
      <c r="K14" s="9">
        <f t="shared" si="0"/>
        <v>0</v>
      </c>
      <c r="L14" s="9"/>
    </row>
    <row r="15" spans="1:12" ht="22.5">
      <c r="A15" s="21"/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9">
        <v>2</v>
      </c>
      <c r="J15" s="8">
        <v>2</v>
      </c>
      <c r="K15" s="9">
        <f t="shared" si="0"/>
        <v>0</v>
      </c>
      <c r="L15" s="9">
        <v>1</v>
      </c>
    </row>
    <row r="16" spans="1:12">
      <c r="A16" s="21"/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9">
        <v>2</v>
      </c>
      <c r="J16" s="8">
        <v>2</v>
      </c>
      <c r="K16" s="9">
        <f t="shared" si="0"/>
        <v>0</v>
      </c>
      <c r="L16" s="9"/>
    </row>
    <row r="17" spans="1:12">
      <c r="A17" s="21"/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9">
        <v>2</v>
      </c>
      <c r="J17" s="8">
        <v>2</v>
      </c>
      <c r="K17" s="9">
        <f t="shared" si="0"/>
        <v>0</v>
      </c>
      <c r="L17" s="9"/>
    </row>
    <row r="18" spans="1:12">
      <c r="A18" s="21"/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9">
        <v>1</v>
      </c>
      <c r="J18" s="8">
        <v>1</v>
      </c>
      <c r="K18" s="9">
        <f t="shared" si="0"/>
        <v>0</v>
      </c>
      <c r="L18" s="9"/>
    </row>
    <row r="19" spans="1:12">
      <c r="A19" s="21"/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9">
        <v>2</v>
      </c>
      <c r="J19" s="8">
        <v>2</v>
      </c>
      <c r="K19" s="9">
        <f t="shared" si="0"/>
        <v>0</v>
      </c>
      <c r="L19" s="9"/>
    </row>
    <row r="20" spans="1:12">
      <c r="A20" s="21"/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9">
        <v>3</v>
      </c>
      <c r="J20" s="8">
        <v>3</v>
      </c>
      <c r="K20" s="9">
        <f t="shared" si="0"/>
        <v>0</v>
      </c>
      <c r="L20" s="9">
        <v>1</v>
      </c>
    </row>
    <row r="21" spans="1:12">
      <c r="A21" s="21"/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9">
        <v>3</v>
      </c>
      <c r="J21" s="8">
        <v>3</v>
      </c>
      <c r="K21" s="9">
        <f t="shared" si="0"/>
        <v>0</v>
      </c>
      <c r="L21" s="9"/>
    </row>
    <row r="22" spans="1:12">
      <c r="A22" s="21"/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9">
        <v>1</v>
      </c>
      <c r="J22" s="8">
        <v>1</v>
      </c>
      <c r="K22" s="9">
        <f t="shared" si="0"/>
        <v>0</v>
      </c>
      <c r="L22" s="9"/>
    </row>
    <row r="23" spans="1:12">
      <c r="A23" s="21"/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9">
        <v>3</v>
      </c>
      <c r="J23" s="8">
        <v>3</v>
      </c>
      <c r="K23" s="9">
        <f t="shared" si="0"/>
        <v>0</v>
      </c>
      <c r="L23" s="9"/>
    </row>
    <row r="24" spans="1:12">
      <c r="A24" s="21"/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9">
        <v>3</v>
      </c>
      <c r="J24" s="8">
        <v>1</v>
      </c>
      <c r="K24" s="9">
        <f t="shared" si="0"/>
        <v>-2</v>
      </c>
      <c r="L24" s="9"/>
    </row>
    <row r="25" spans="1:12">
      <c r="A25" s="21"/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0</v>
      </c>
      <c r="K25" s="10">
        <f t="shared" si="0"/>
        <v>-3</v>
      </c>
      <c r="L25" s="10"/>
    </row>
    <row r="26" spans="1:12">
      <c r="A26" s="21"/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9">
        <v>0</v>
      </c>
      <c r="J26" s="9">
        <v>0</v>
      </c>
      <c r="K26" s="9">
        <f t="shared" si="0"/>
        <v>0</v>
      </c>
      <c r="L26" s="9">
        <v>1</v>
      </c>
    </row>
    <row r="27" spans="1:12">
      <c r="A27" s="21"/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41</v>
      </c>
      <c r="J27" s="167">
        <f>SUM(J6:J26)</f>
        <v>36</v>
      </c>
      <c r="K27" s="167">
        <f t="shared" si="0"/>
        <v>-5</v>
      </c>
      <c r="L27" s="168"/>
    </row>
    <row r="28" spans="1:12">
      <c r="A28" s="21"/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0.18468468468468469</v>
      </c>
      <c r="J28" s="169">
        <f>J27/(3*74)</f>
        <v>0.16216216216216217</v>
      </c>
      <c r="K28" s="167">
        <f t="shared" si="0"/>
        <v>-2.2522522522522515E-2</v>
      </c>
      <c r="L28" s="168"/>
    </row>
    <row r="29" spans="1:12">
      <c r="A29" s="21"/>
      <c r="B29" s="58"/>
      <c r="C29" s="58"/>
      <c r="D29" s="58"/>
      <c r="E29" s="58"/>
      <c r="F29" s="58"/>
      <c r="G29" s="58"/>
      <c r="H29" s="58"/>
      <c r="I29" s="58"/>
      <c r="J29" s="58"/>
    </row>
    <row r="30" spans="1:12">
      <c r="A30" s="21"/>
      <c r="B30" s="58"/>
      <c r="C30" s="58"/>
      <c r="D30" s="68"/>
      <c r="E30" s="68"/>
      <c r="F30" s="68"/>
      <c r="G30" s="58"/>
      <c r="H30" s="58"/>
      <c r="I30" s="58"/>
      <c r="J30" s="58"/>
    </row>
    <row r="31" spans="1:12">
      <c r="A31" s="21"/>
      <c r="B31" s="58"/>
      <c r="C31" s="68"/>
      <c r="D31" s="58"/>
      <c r="E31" s="58"/>
      <c r="F31" s="58"/>
      <c r="G31" s="58"/>
      <c r="H31" s="58"/>
      <c r="I31" s="58"/>
      <c r="J31" s="58"/>
    </row>
    <row r="32" spans="1:12">
      <c r="A32" s="21"/>
      <c r="B32" s="58"/>
      <c r="C32" s="58"/>
      <c r="D32" s="58"/>
      <c r="E32" s="58"/>
      <c r="F32" s="58"/>
      <c r="G32" s="58"/>
      <c r="H32" s="58"/>
      <c r="I32" s="58"/>
      <c r="J32" s="58"/>
    </row>
    <row r="33" spans="1:10">
      <c r="A33" s="21"/>
      <c r="B33" s="58"/>
      <c r="C33" s="58"/>
      <c r="D33" s="58"/>
      <c r="E33" s="58"/>
      <c r="F33" s="58"/>
      <c r="G33" s="58"/>
      <c r="H33" s="58"/>
      <c r="I33" s="58"/>
      <c r="J33" s="58"/>
    </row>
    <row r="34" spans="1:10">
      <c r="A34" s="21"/>
      <c r="B34" s="58"/>
      <c r="C34" s="58"/>
      <c r="D34" s="58"/>
      <c r="E34" s="58"/>
      <c r="F34" s="58"/>
      <c r="G34" s="58"/>
      <c r="H34" s="58"/>
      <c r="I34" s="58"/>
      <c r="J34" s="58"/>
    </row>
    <row r="35" spans="1:10">
      <c r="A35" s="21"/>
      <c r="B35" s="58"/>
      <c r="C35" s="58"/>
      <c r="D35" s="58"/>
      <c r="E35" s="58"/>
      <c r="F35" s="58"/>
      <c r="G35" s="58"/>
      <c r="H35" s="58"/>
      <c r="I35" s="58"/>
      <c r="J35" s="58"/>
    </row>
    <row r="36" spans="1:10">
      <c r="A36" s="21"/>
      <c r="B36" s="58"/>
      <c r="C36" s="58"/>
      <c r="D36" s="114"/>
      <c r="E36" s="58"/>
      <c r="F36" s="58"/>
      <c r="G36" s="58"/>
      <c r="H36" s="58"/>
      <c r="I36" s="58"/>
      <c r="J36" s="58"/>
    </row>
    <row r="37" spans="1:10">
      <c r="A37" s="21"/>
      <c r="B37" s="58"/>
      <c r="C37" s="68"/>
      <c r="D37" s="58"/>
      <c r="E37" s="58"/>
      <c r="F37" s="58"/>
      <c r="G37" s="58"/>
      <c r="H37" s="58"/>
      <c r="I37" s="58"/>
      <c r="J37" s="58"/>
    </row>
    <row r="38" spans="1:10">
      <c r="A38" s="21"/>
      <c r="B38" s="58"/>
      <c r="C38" s="58"/>
      <c r="D38" s="58"/>
      <c r="E38" s="58"/>
      <c r="F38" s="58"/>
      <c r="G38" s="58"/>
      <c r="H38" s="58"/>
      <c r="I38" s="58"/>
      <c r="J38" s="58"/>
    </row>
    <row r="39" spans="1:10">
      <c r="A39" s="21"/>
      <c r="B39" s="58"/>
      <c r="C39" s="58"/>
      <c r="D39" s="58"/>
      <c r="E39" s="58"/>
      <c r="F39" s="58"/>
      <c r="G39" s="58"/>
      <c r="H39" s="58"/>
      <c r="I39" s="58"/>
      <c r="J39" s="58"/>
    </row>
    <row r="40" spans="1:10">
      <c r="A40" s="21"/>
      <c r="B40" s="58"/>
      <c r="C40" s="58"/>
      <c r="D40" s="58"/>
      <c r="E40" s="58"/>
      <c r="F40" s="58"/>
      <c r="G40" s="58"/>
      <c r="H40" s="58"/>
      <c r="I40" s="58"/>
      <c r="J40" s="58"/>
    </row>
    <row r="41" spans="1:10">
      <c r="A41" s="21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21"/>
      <c r="B42" s="58"/>
      <c r="C42" s="68"/>
      <c r="D42" s="58"/>
      <c r="E42" s="58"/>
      <c r="F42" s="58"/>
      <c r="G42" s="58"/>
      <c r="H42" s="58"/>
      <c r="I42" s="58"/>
      <c r="J42" s="58"/>
    </row>
    <row r="43" spans="1:10">
      <c r="A43" s="21"/>
      <c r="B43" s="58"/>
      <c r="C43" s="68"/>
      <c r="D43" s="58"/>
      <c r="E43" s="58"/>
      <c r="F43" s="58"/>
      <c r="G43" s="58"/>
      <c r="H43" s="58"/>
      <c r="I43" s="58"/>
      <c r="J43" s="58"/>
    </row>
    <row r="44" spans="1:10">
      <c r="A44" s="21"/>
      <c r="B44" s="58"/>
      <c r="C44" s="68"/>
      <c r="D44" s="68"/>
      <c r="E44" s="68"/>
      <c r="F44" s="68"/>
      <c r="G44" s="58"/>
      <c r="H44" s="58"/>
      <c r="I44" s="58"/>
      <c r="J44" s="58"/>
    </row>
    <row r="45" spans="1:10">
      <c r="A45" s="21"/>
      <c r="B45" s="58"/>
      <c r="C45" s="58"/>
      <c r="D45" s="58"/>
      <c r="E45" s="58"/>
      <c r="F45" s="58"/>
      <c r="G45" s="58"/>
      <c r="H45" s="58"/>
      <c r="I45" s="58"/>
      <c r="J45" s="58"/>
    </row>
    <row r="46" spans="1:10">
      <c r="A46" s="21"/>
      <c r="B46" s="58"/>
      <c r="C46" s="68"/>
      <c r="D46" s="58"/>
      <c r="E46" s="58"/>
      <c r="F46" s="58"/>
      <c r="G46" s="58"/>
      <c r="H46" s="58"/>
      <c r="I46" s="58"/>
      <c r="J46" s="58"/>
    </row>
    <row r="47" spans="1:10">
      <c r="A47" s="21"/>
      <c r="B47" s="58"/>
      <c r="C47" s="68"/>
      <c r="D47" s="68"/>
      <c r="E47" s="68"/>
      <c r="F47" s="68"/>
      <c r="G47" s="58"/>
      <c r="H47" s="58"/>
      <c r="I47" s="58"/>
      <c r="J47" s="58"/>
    </row>
    <row r="48" spans="1:10">
      <c r="A48" s="21"/>
      <c r="B48" s="58"/>
      <c r="C48" s="58"/>
      <c r="D48" s="68"/>
      <c r="E48" s="68"/>
      <c r="F48" s="68"/>
      <c r="G48" s="58"/>
      <c r="H48" s="58"/>
      <c r="I48" s="58"/>
      <c r="J48" s="58"/>
    </row>
    <row r="49" spans="1:10">
      <c r="A49" s="21"/>
      <c r="B49" s="58"/>
      <c r="C49" s="58"/>
      <c r="D49" s="68"/>
      <c r="E49" s="68"/>
      <c r="F49" s="68"/>
      <c r="G49" s="58"/>
      <c r="H49" s="58"/>
      <c r="I49" s="58"/>
      <c r="J49" s="58"/>
    </row>
    <row r="50" spans="1:10">
      <c r="A50" s="21"/>
      <c r="B50" s="58"/>
      <c r="C50" s="68"/>
      <c r="D50" s="58"/>
      <c r="E50" s="58"/>
      <c r="F50" s="58"/>
      <c r="G50" s="58"/>
      <c r="H50" s="58"/>
      <c r="I50" s="58"/>
      <c r="J50" s="58"/>
    </row>
    <row r="51" spans="1:10">
      <c r="A51" s="21"/>
      <c r="B51" s="58"/>
      <c r="C51" s="68"/>
      <c r="D51" s="58"/>
      <c r="E51" s="58"/>
      <c r="F51" s="58"/>
      <c r="G51" s="58"/>
      <c r="H51" s="58"/>
      <c r="I51" s="58"/>
      <c r="J51" s="58"/>
    </row>
    <row r="52" spans="1:10">
      <c r="A52" s="21"/>
      <c r="B52" s="58"/>
      <c r="C52" s="58"/>
      <c r="D52" s="68"/>
      <c r="E52" s="68"/>
      <c r="F52" s="68"/>
      <c r="G52" s="58"/>
      <c r="H52" s="58"/>
      <c r="I52" s="58"/>
      <c r="J52" s="58"/>
    </row>
    <row r="53" spans="1:10">
      <c r="A53" s="21"/>
      <c r="B53" s="58"/>
      <c r="C53" s="58"/>
      <c r="D53" s="68"/>
      <c r="E53" s="68"/>
      <c r="F53" s="68"/>
      <c r="G53" s="58"/>
      <c r="H53" s="58"/>
      <c r="I53" s="58"/>
      <c r="J53" s="58"/>
    </row>
    <row r="54" spans="1:10">
      <c r="A54" s="21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21"/>
      <c r="B55" s="58"/>
      <c r="C55" s="68"/>
      <c r="D55" s="68"/>
      <c r="E55" s="68"/>
      <c r="F55" s="68"/>
      <c r="G55" s="58"/>
      <c r="H55" s="58"/>
      <c r="I55" s="58"/>
      <c r="J55" s="58"/>
    </row>
    <row r="56" spans="1:10">
      <c r="A56" s="21"/>
      <c r="B56" s="58"/>
      <c r="C56" s="68"/>
      <c r="D56" s="58"/>
      <c r="E56" s="58"/>
      <c r="F56" s="58"/>
      <c r="G56" s="58"/>
      <c r="H56" s="58"/>
      <c r="I56" s="58"/>
      <c r="J56" s="58"/>
    </row>
    <row r="57" spans="1:10">
      <c r="A57" s="21"/>
      <c r="B57" s="58"/>
      <c r="C57" s="68"/>
      <c r="D57" s="58"/>
      <c r="E57" s="58"/>
      <c r="F57" s="58"/>
      <c r="G57" s="58"/>
      <c r="H57" s="58"/>
      <c r="I57" s="58"/>
      <c r="J57" s="58"/>
    </row>
    <row r="58" spans="1:10">
      <c r="A58" s="21"/>
      <c r="B58" s="58"/>
      <c r="C58" s="68"/>
      <c r="D58" s="58"/>
      <c r="E58" s="58"/>
      <c r="F58" s="58"/>
      <c r="G58" s="58"/>
      <c r="H58" s="58"/>
      <c r="I58" s="58"/>
      <c r="J58" s="58"/>
    </row>
    <row r="59" spans="1:10">
      <c r="A59" s="21"/>
      <c r="B59" s="58"/>
      <c r="C59" s="68"/>
      <c r="D59" s="58"/>
      <c r="E59" s="58"/>
      <c r="F59" s="58"/>
      <c r="G59" s="58"/>
      <c r="H59" s="58"/>
      <c r="I59" s="58"/>
      <c r="J59" s="58"/>
    </row>
    <row r="60" spans="1:10">
      <c r="A60" s="21"/>
      <c r="B60" s="58"/>
      <c r="C60" s="68"/>
      <c r="D60" s="58"/>
      <c r="E60" s="58"/>
      <c r="F60" s="58"/>
      <c r="G60" s="58"/>
      <c r="H60" s="58"/>
      <c r="I60" s="58"/>
      <c r="J60" s="58"/>
    </row>
    <row r="61" spans="1:10">
      <c r="A61" s="21"/>
      <c r="B61" s="58"/>
      <c r="C61" s="68"/>
      <c r="D61" s="58"/>
      <c r="E61" s="58"/>
      <c r="F61" s="58"/>
      <c r="G61" s="58"/>
      <c r="H61" s="58"/>
      <c r="I61" s="58"/>
      <c r="J61" s="58"/>
    </row>
    <row r="62" spans="1:10">
      <c r="A62" s="21"/>
      <c r="B62" s="58"/>
      <c r="C62" s="68"/>
      <c r="D62" s="58"/>
      <c r="E62" s="58"/>
      <c r="F62" s="58"/>
      <c r="G62" s="58"/>
      <c r="H62" s="58"/>
      <c r="I62" s="58"/>
      <c r="J62" s="58"/>
    </row>
    <row r="63" spans="1:10">
      <c r="A63" s="21"/>
      <c r="B63" s="58"/>
      <c r="C63" s="58"/>
      <c r="D63" s="58"/>
      <c r="E63" s="58"/>
      <c r="F63" s="58"/>
      <c r="G63" s="58"/>
      <c r="H63" s="58"/>
      <c r="I63" s="58"/>
      <c r="J63" s="58"/>
    </row>
    <row r="64" spans="1:10">
      <c r="A64" s="21"/>
      <c r="B64" s="58"/>
      <c r="C64" s="58"/>
      <c r="D64" s="58"/>
      <c r="E64" s="58"/>
      <c r="F64" s="58"/>
      <c r="G64" s="58"/>
      <c r="H64" s="58"/>
      <c r="I64" s="58"/>
      <c r="J64" s="58"/>
    </row>
    <row r="65" spans="1:10">
      <c r="A65" s="21"/>
      <c r="B65" s="58"/>
      <c r="C65" s="68"/>
      <c r="D65" s="58"/>
      <c r="E65" s="58"/>
      <c r="F65" s="58"/>
      <c r="G65" s="58"/>
      <c r="H65" s="58"/>
      <c r="I65" s="58"/>
      <c r="J65" s="58"/>
    </row>
    <row r="66" spans="1:10">
      <c r="A66" s="21"/>
      <c r="B66" s="58"/>
      <c r="C66" s="58"/>
      <c r="D66" s="58"/>
      <c r="E66" s="58"/>
      <c r="F66" s="58"/>
      <c r="G66" s="58"/>
      <c r="H66" s="58"/>
      <c r="I66" s="58"/>
      <c r="J66" s="58"/>
    </row>
    <row r="67" spans="1:10">
      <c r="A67" s="21"/>
      <c r="B67" s="58"/>
      <c r="C67" s="68"/>
      <c r="D67" s="58"/>
      <c r="E67" s="58"/>
      <c r="F67" s="58"/>
      <c r="G67" s="58"/>
      <c r="H67" s="58"/>
      <c r="I67" s="58"/>
      <c r="J67" s="58"/>
    </row>
    <row r="68" spans="1:10">
      <c r="A68" s="21"/>
      <c r="B68" s="58"/>
      <c r="C68" s="68"/>
      <c r="D68" s="58"/>
      <c r="E68" s="58"/>
      <c r="F68" s="58"/>
      <c r="G68" s="58"/>
      <c r="H68" s="58"/>
      <c r="I68" s="58"/>
      <c r="J68" s="58"/>
    </row>
    <row r="69" spans="1:10">
      <c r="A69" s="21"/>
      <c r="B69" s="58"/>
      <c r="C69" s="68"/>
      <c r="D69" s="58"/>
      <c r="E69" s="58"/>
      <c r="F69" s="58"/>
      <c r="G69" s="58"/>
      <c r="H69" s="58"/>
      <c r="I69" s="58"/>
      <c r="J69" s="58"/>
    </row>
    <row r="70" spans="1:10">
      <c r="A70" s="21"/>
      <c r="B70" s="58"/>
      <c r="C70" s="68"/>
      <c r="D70" s="58"/>
      <c r="E70" s="58"/>
      <c r="F70" s="58"/>
      <c r="G70" s="58"/>
      <c r="H70" s="58"/>
      <c r="I70" s="58"/>
      <c r="J70" s="58"/>
    </row>
    <row r="71" spans="1:10">
      <c r="A71" s="21"/>
      <c r="B71" s="58"/>
      <c r="C71" s="68"/>
      <c r="D71" s="58"/>
      <c r="E71" s="58"/>
      <c r="F71" s="58"/>
      <c r="G71" s="58"/>
      <c r="H71" s="58"/>
      <c r="I71" s="58"/>
      <c r="J71" s="58"/>
    </row>
    <row r="72" spans="1:10">
      <c r="A72" s="21"/>
      <c r="B72" s="58"/>
      <c r="C72" s="58"/>
      <c r="D72" s="68"/>
      <c r="E72" s="68"/>
      <c r="F72" s="68"/>
      <c r="G72" s="58"/>
      <c r="H72" s="58"/>
      <c r="I72" s="58"/>
      <c r="J72" s="58"/>
    </row>
    <row r="73" spans="1:10">
      <c r="A73" s="21"/>
      <c r="B73" s="58"/>
      <c r="C73" s="68"/>
      <c r="D73" s="58"/>
      <c r="E73" s="58"/>
      <c r="F73" s="58"/>
      <c r="G73" s="58"/>
      <c r="H73" s="58"/>
      <c r="I73" s="58"/>
      <c r="J73" s="58"/>
    </row>
    <row r="74" spans="1:10">
      <c r="A74" s="21"/>
      <c r="B74" s="58"/>
      <c r="C74" s="68"/>
      <c r="D74" s="58"/>
      <c r="E74" s="58"/>
      <c r="F74" s="58"/>
      <c r="G74" s="58"/>
      <c r="H74" s="58"/>
      <c r="I74" s="58"/>
      <c r="J74" s="58"/>
    </row>
    <row r="75" spans="1:10">
      <c r="A75" s="21"/>
      <c r="B75" s="58"/>
      <c r="C75" s="68"/>
      <c r="D75" s="68"/>
      <c r="E75" s="68"/>
      <c r="F75" s="68"/>
      <c r="G75" s="58"/>
      <c r="H75" s="58"/>
      <c r="I75" s="58"/>
      <c r="J75" s="58"/>
    </row>
    <row r="76" spans="1:10">
      <c r="A76" s="21"/>
      <c r="B76" s="58"/>
      <c r="C76" s="68"/>
      <c r="D76" s="58"/>
      <c r="E76" s="58"/>
      <c r="F76" s="58"/>
      <c r="G76" s="58"/>
      <c r="H76" s="58"/>
      <c r="I76" s="58"/>
      <c r="J76" s="58"/>
    </row>
    <row r="77" spans="1:10">
      <c r="A77" s="21"/>
      <c r="B77" s="58"/>
      <c r="C77" s="68"/>
      <c r="D77" s="58"/>
      <c r="E77" s="58"/>
      <c r="F77" s="58"/>
      <c r="G77" s="58"/>
      <c r="H77" s="58"/>
      <c r="I77" s="58"/>
      <c r="J77" s="58"/>
    </row>
    <row r="78" spans="1:10">
      <c r="A78" s="21"/>
      <c r="B78" s="58"/>
      <c r="C78" s="58"/>
      <c r="D78" s="58"/>
      <c r="E78" s="58"/>
      <c r="F78" s="58"/>
      <c r="G78" s="58"/>
      <c r="H78" s="58"/>
      <c r="I78" s="58"/>
      <c r="J78" s="58"/>
    </row>
    <row r="79" spans="1:10">
      <c r="A79" s="21"/>
      <c r="B79" s="115"/>
      <c r="C79" s="115"/>
      <c r="D79" s="115"/>
      <c r="E79" s="115"/>
      <c r="F79" s="115"/>
      <c r="G79" s="115"/>
      <c r="H79" s="115"/>
      <c r="I79" s="115"/>
      <c r="J79" s="58"/>
    </row>
    <row r="80" spans="1:10">
      <c r="A80" s="21"/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29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{B3151D83-0D26-46DB-9ABB-9F79A78BEB24}</x14:id>
        </ext>
      </extLst>
    </cfRule>
  </conditionalFormatting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{305E0C90-7A37-47C0-B8B6-F9965BA8214C}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151D83-0D26-46DB-9ABB-9F79A78BEB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I29:I78</xm:sqref>
        </x14:conditionalFormatting>
        <x14:conditionalFormatting xmlns:xm="http://schemas.microsoft.com/office/excel/2006/main">
          <x14:cfRule type="dataBar" id="{305E0C90-7A37-47C0-B8B6-F9965BA821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workbookViewId="0">
      <selection activeCell="C32" sqref="C32"/>
    </sheetView>
  </sheetViews>
  <sheetFormatPr defaultRowHeight="15"/>
  <cols>
    <col min="2" max="2" width="6.42578125" customWidth="1"/>
    <col min="3" max="3" width="43" customWidth="1"/>
    <col min="4" max="4" width="7.28515625" customWidth="1"/>
    <col min="5" max="5" width="8.7109375" customWidth="1"/>
    <col min="6" max="6" width="5.28515625" customWidth="1"/>
    <col min="7" max="7" width="10" customWidth="1"/>
    <col min="8" max="8" width="16.140625" customWidth="1"/>
    <col min="9" max="9" width="7" customWidth="1"/>
    <col min="10" max="10" width="7.28515625" customWidth="1"/>
  </cols>
  <sheetData>
    <row r="1" spans="1:12">
      <c r="A1" s="21"/>
      <c r="B1" s="21"/>
      <c r="C1" s="21"/>
      <c r="D1" s="5"/>
      <c r="E1" s="5"/>
      <c r="F1" s="5"/>
      <c r="G1" s="21"/>
      <c r="H1" s="21"/>
      <c r="I1" s="21"/>
      <c r="J1" s="21"/>
    </row>
    <row r="2" spans="1:12">
      <c r="A2" s="21"/>
      <c r="B2" s="58"/>
      <c r="C2" s="58"/>
      <c r="D2" s="58"/>
      <c r="E2" s="58"/>
      <c r="F2" s="58"/>
      <c r="G2" s="198"/>
      <c r="H2" s="198"/>
      <c r="I2" s="58"/>
      <c r="J2" s="58"/>
    </row>
    <row r="3" spans="1:12">
      <c r="A3" s="21"/>
      <c r="B3" s="120"/>
      <c r="C3" s="107"/>
      <c r="D3" s="69"/>
      <c r="E3" s="69"/>
      <c r="F3" s="69"/>
      <c r="G3" s="69"/>
      <c r="H3" s="69"/>
      <c r="I3" s="49" t="s">
        <v>3</v>
      </c>
      <c r="J3" s="50"/>
      <c r="K3" s="16"/>
      <c r="L3" s="19"/>
    </row>
    <row r="4" spans="1:12">
      <c r="A4" s="21"/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  <c r="L4" s="18"/>
    </row>
    <row r="5" spans="1:12">
      <c r="A5" s="21"/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7">
        <v>43586</v>
      </c>
      <c r="J5" s="26">
        <v>44409</v>
      </c>
      <c r="K5" s="6" t="s">
        <v>7</v>
      </c>
      <c r="L5" s="6" t="s">
        <v>8</v>
      </c>
    </row>
    <row r="6" spans="1:12">
      <c r="A6" s="21"/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9">
        <v>1</v>
      </c>
      <c r="J6" s="8">
        <v>4</v>
      </c>
      <c r="K6" s="9">
        <f t="shared" ref="K6:K28" si="0">J6-I6</f>
        <v>3</v>
      </c>
      <c r="L6" s="9"/>
    </row>
    <row r="7" spans="1:12">
      <c r="A7" s="21"/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9">
        <v>3</v>
      </c>
      <c r="J7" s="8">
        <v>3</v>
      </c>
      <c r="K7" s="9">
        <f t="shared" si="0"/>
        <v>0</v>
      </c>
      <c r="L7" s="9"/>
    </row>
    <row r="8" spans="1:12">
      <c r="A8" s="21"/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9">
        <v>0</v>
      </c>
      <c r="J8" s="8">
        <v>0</v>
      </c>
      <c r="K8" s="9">
        <f t="shared" si="0"/>
        <v>0</v>
      </c>
      <c r="L8" s="9"/>
    </row>
    <row r="9" spans="1:12">
      <c r="A9" s="21"/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9">
        <v>0</v>
      </c>
      <c r="J9" s="8">
        <v>0</v>
      </c>
      <c r="K9" s="9">
        <f t="shared" si="0"/>
        <v>0</v>
      </c>
      <c r="L9" s="9"/>
    </row>
    <row r="10" spans="1:12">
      <c r="A10" s="21"/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9">
        <v>0</v>
      </c>
      <c r="J10" s="8">
        <v>0</v>
      </c>
      <c r="K10" s="9">
        <f t="shared" si="0"/>
        <v>0</v>
      </c>
      <c r="L10" s="9"/>
    </row>
    <row r="11" spans="1:12">
      <c r="A11" s="21"/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9">
        <v>3</v>
      </c>
      <c r="J11" s="8">
        <v>3</v>
      </c>
      <c r="K11" s="9">
        <f t="shared" si="0"/>
        <v>0</v>
      </c>
      <c r="L11" s="9"/>
    </row>
    <row r="12" spans="1:12">
      <c r="A12" s="21"/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9">
        <v>3</v>
      </c>
      <c r="J12" s="8">
        <v>3</v>
      </c>
      <c r="K12" s="9">
        <f t="shared" si="0"/>
        <v>0</v>
      </c>
      <c r="L12" s="9"/>
    </row>
    <row r="13" spans="1:12">
      <c r="A13" s="21"/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9">
        <v>3</v>
      </c>
      <c r="J13" s="8">
        <v>3</v>
      </c>
      <c r="K13" s="9">
        <f t="shared" si="0"/>
        <v>0</v>
      </c>
      <c r="L13" s="9">
        <v>1</v>
      </c>
    </row>
    <row r="14" spans="1:12">
      <c r="A14" s="21"/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9">
        <v>2</v>
      </c>
      <c r="J14" s="8">
        <v>2</v>
      </c>
      <c r="K14" s="9">
        <f t="shared" si="0"/>
        <v>0</v>
      </c>
      <c r="L14" s="9"/>
    </row>
    <row r="15" spans="1:12" ht="22.5">
      <c r="A15" s="21"/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9">
        <v>2</v>
      </c>
      <c r="J15" s="8">
        <v>2</v>
      </c>
      <c r="K15" s="9">
        <f t="shared" si="0"/>
        <v>0</v>
      </c>
      <c r="L15" s="9">
        <v>1</v>
      </c>
    </row>
    <row r="16" spans="1:12">
      <c r="A16" s="21"/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9">
        <v>2</v>
      </c>
      <c r="J16" s="8">
        <v>2</v>
      </c>
      <c r="K16" s="9">
        <f t="shared" si="0"/>
        <v>0</v>
      </c>
      <c r="L16" s="9"/>
    </row>
    <row r="17" spans="1:12">
      <c r="A17" s="21"/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9">
        <v>1</v>
      </c>
      <c r="J17" s="8">
        <v>1</v>
      </c>
      <c r="K17" s="9">
        <f t="shared" si="0"/>
        <v>0</v>
      </c>
      <c r="L17" s="9"/>
    </row>
    <row r="18" spans="1:12">
      <c r="A18" s="21"/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9">
        <v>2</v>
      </c>
      <c r="J18" s="8">
        <v>2</v>
      </c>
      <c r="K18" s="9">
        <f t="shared" si="0"/>
        <v>0</v>
      </c>
      <c r="L18" s="9"/>
    </row>
    <row r="19" spans="1:12">
      <c r="A19" s="21"/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9">
        <v>3</v>
      </c>
      <c r="J19" s="8">
        <v>3</v>
      </c>
      <c r="K19" s="9">
        <f t="shared" si="0"/>
        <v>0</v>
      </c>
      <c r="L19" s="9"/>
    </row>
    <row r="20" spans="1:12">
      <c r="A20" s="21"/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9">
        <v>3</v>
      </c>
      <c r="J20" s="8">
        <v>3</v>
      </c>
      <c r="K20" s="9">
        <f t="shared" si="0"/>
        <v>0</v>
      </c>
      <c r="L20" s="9">
        <v>1</v>
      </c>
    </row>
    <row r="21" spans="1:12">
      <c r="A21" s="21"/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9">
        <v>3</v>
      </c>
      <c r="J21" s="8">
        <v>3</v>
      </c>
      <c r="K21" s="9">
        <f t="shared" si="0"/>
        <v>0</v>
      </c>
      <c r="L21" s="9"/>
    </row>
    <row r="22" spans="1:12">
      <c r="A22" s="21"/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9">
        <v>3</v>
      </c>
      <c r="J22" s="8">
        <v>1</v>
      </c>
      <c r="K22" s="9">
        <f t="shared" si="0"/>
        <v>-2</v>
      </c>
      <c r="L22" s="9"/>
    </row>
    <row r="23" spans="1:12">
      <c r="A23" s="21"/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9">
        <v>3</v>
      </c>
      <c r="J23" s="8">
        <v>1</v>
      </c>
      <c r="K23" s="9">
        <f t="shared" si="0"/>
        <v>-2</v>
      </c>
      <c r="L23" s="9"/>
    </row>
    <row r="24" spans="1:12">
      <c r="A24" s="21"/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9">
        <v>3</v>
      </c>
      <c r="J24" s="8">
        <v>1</v>
      </c>
      <c r="K24" s="9">
        <f t="shared" si="0"/>
        <v>-2</v>
      </c>
      <c r="L24" s="9"/>
    </row>
    <row r="25" spans="1:12">
      <c r="A25" s="21"/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2</v>
      </c>
      <c r="K25" s="10">
        <f t="shared" si="0"/>
        <v>-1</v>
      </c>
      <c r="L25" s="10"/>
    </row>
    <row r="26" spans="1:12">
      <c r="A26" s="21"/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9">
        <v>0</v>
      </c>
      <c r="J26" s="9">
        <v>0</v>
      </c>
      <c r="K26" s="9">
        <f t="shared" si="0"/>
        <v>0</v>
      </c>
      <c r="L26" s="9">
        <v>1</v>
      </c>
    </row>
    <row r="27" spans="1:12">
      <c r="A27" s="21"/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43</v>
      </c>
      <c r="J27" s="167">
        <f>SUM(J6:J26)</f>
        <v>39</v>
      </c>
      <c r="K27" s="167">
        <f t="shared" si="0"/>
        <v>-4</v>
      </c>
      <c r="L27" s="168"/>
    </row>
    <row r="28" spans="1:12">
      <c r="A28" s="21"/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0.19369369369369369</v>
      </c>
      <c r="J28" s="169">
        <f>J27/(3*74)</f>
        <v>0.17567567567567569</v>
      </c>
      <c r="K28" s="167">
        <f t="shared" si="0"/>
        <v>-1.8018018018018001E-2</v>
      </c>
      <c r="L28" s="168"/>
    </row>
    <row r="29" spans="1:12">
      <c r="A29" s="21"/>
      <c r="B29" s="58"/>
      <c r="C29" s="58"/>
      <c r="D29" s="58"/>
      <c r="E29" s="58"/>
      <c r="F29" s="58"/>
      <c r="G29" s="58"/>
      <c r="H29" s="58"/>
      <c r="I29" s="58"/>
      <c r="J29" s="58"/>
    </row>
    <row r="30" spans="1:12">
      <c r="A30" s="21"/>
      <c r="B30" s="58"/>
      <c r="C30" s="58"/>
      <c r="D30" s="68"/>
      <c r="E30" s="68"/>
      <c r="F30" s="68"/>
      <c r="G30" s="58"/>
      <c r="H30" s="58"/>
      <c r="I30" s="58"/>
      <c r="J30" s="58"/>
    </row>
    <row r="31" spans="1:12">
      <c r="A31" s="21"/>
      <c r="B31" s="58"/>
      <c r="C31" s="68"/>
      <c r="D31" s="58"/>
      <c r="E31" s="58"/>
      <c r="F31" s="58"/>
      <c r="G31" s="58"/>
      <c r="H31" s="58"/>
      <c r="I31" s="58"/>
      <c r="J31" s="58"/>
    </row>
    <row r="32" spans="1:12">
      <c r="A32" s="21"/>
      <c r="B32" s="58"/>
      <c r="C32" s="58"/>
      <c r="D32" s="58"/>
      <c r="E32" s="58"/>
      <c r="F32" s="58"/>
      <c r="G32" s="58"/>
      <c r="H32" s="58"/>
      <c r="I32" s="58"/>
      <c r="J32" s="58"/>
    </row>
    <row r="33" spans="1:10">
      <c r="A33" s="21"/>
      <c r="B33" s="58"/>
      <c r="C33" s="58"/>
      <c r="D33" s="58"/>
      <c r="E33" s="58"/>
      <c r="F33" s="58"/>
      <c r="G33" s="58"/>
      <c r="H33" s="58"/>
      <c r="I33" s="58"/>
      <c r="J33" s="58"/>
    </row>
    <row r="34" spans="1:10">
      <c r="A34" s="21"/>
      <c r="B34" s="58"/>
      <c r="C34" s="58"/>
      <c r="D34" s="58"/>
      <c r="E34" s="58"/>
      <c r="F34" s="58"/>
      <c r="G34" s="58"/>
      <c r="H34" s="58"/>
      <c r="I34" s="58"/>
      <c r="J34" s="58"/>
    </row>
    <row r="35" spans="1:10">
      <c r="A35" s="21"/>
      <c r="B35" s="58"/>
      <c r="C35" s="58"/>
      <c r="D35" s="58"/>
      <c r="E35" s="58"/>
      <c r="F35" s="58"/>
      <c r="G35" s="58"/>
      <c r="H35" s="58"/>
      <c r="I35" s="58"/>
      <c r="J35" s="58"/>
    </row>
    <row r="36" spans="1:10">
      <c r="A36" s="21"/>
      <c r="B36" s="58"/>
      <c r="C36" s="58"/>
      <c r="D36" s="114"/>
      <c r="E36" s="58"/>
      <c r="F36" s="58"/>
      <c r="G36" s="58"/>
      <c r="H36" s="58"/>
      <c r="I36" s="58"/>
      <c r="J36" s="58"/>
    </row>
    <row r="37" spans="1:10">
      <c r="A37" s="21"/>
      <c r="B37" s="58"/>
      <c r="C37" s="68"/>
      <c r="D37" s="58"/>
      <c r="E37" s="58"/>
      <c r="F37" s="58"/>
      <c r="G37" s="58"/>
      <c r="H37" s="58"/>
      <c r="I37" s="58"/>
      <c r="J37" s="58"/>
    </row>
    <row r="38" spans="1:10">
      <c r="A38" s="21"/>
      <c r="B38" s="58"/>
      <c r="C38" s="58"/>
      <c r="D38" s="58"/>
      <c r="E38" s="58"/>
      <c r="F38" s="58"/>
      <c r="G38" s="58"/>
      <c r="H38" s="58"/>
      <c r="I38" s="58"/>
      <c r="J38" s="58"/>
    </row>
    <row r="39" spans="1:10">
      <c r="A39" s="21"/>
      <c r="B39" s="58"/>
      <c r="C39" s="58"/>
      <c r="D39" s="58"/>
      <c r="E39" s="58"/>
      <c r="F39" s="58"/>
      <c r="G39" s="58"/>
      <c r="H39" s="58"/>
      <c r="I39" s="58"/>
      <c r="J39" s="58"/>
    </row>
    <row r="40" spans="1:10">
      <c r="A40" s="21"/>
      <c r="B40" s="58"/>
      <c r="C40" s="58"/>
      <c r="D40" s="58"/>
      <c r="E40" s="58"/>
      <c r="F40" s="58"/>
      <c r="G40" s="58"/>
      <c r="H40" s="58"/>
      <c r="I40" s="58"/>
      <c r="J40" s="58"/>
    </row>
    <row r="41" spans="1:10">
      <c r="A41" s="21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21"/>
      <c r="B42" s="58"/>
      <c r="C42" s="68"/>
      <c r="D42" s="58"/>
      <c r="E42" s="58"/>
      <c r="F42" s="58"/>
      <c r="G42" s="58"/>
      <c r="H42" s="58"/>
      <c r="I42" s="58"/>
      <c r="J42" s="58"/>
    </row>
    <row r="43" spans="1:10">
      <c r="A43" s="21"/>
      <c r="B43" s="58"/>
      <c r="C43" s="68"/>
      <c r="D43" s="58"/>
      <c r="E43" s="58"/>
      <c r="F43" s="58"/>
      <c r="G43" s="58"/>
      <c r="H43" s="58"/>
      <c r="I43" s="58"/>
      <c r="J43" s="58"/>
    </row>
    <row r="44" spans="1:10">
      <c r="A44" s="21"/>
      <c r="B44" s="58"/>
      <c r="C44" s="68"/>
      <c r="D44" s="68"/>
      <c r="E44" s="68"/>
      <c r="F44" s="68"/>
      <c r="G44" s="58"/>
      <c r="H44" s="58"/>
      <c r="I44" s="58"/>
      <c r="J44" s="58"/>
    </row>
    <row r="45" spans="1:10">
      <c r="A45" s="21"/>
      <c r="B45" s="58"/>
      <c r="C45" s="58"/>
      <c r="D45" s="58"/>
      <c r="E45" s="58"/>
      <c r="F45" s="58"/>
      <c r="G45" s="58"/>
      <c r="H45" s="58"/>
      <c r="I45" s="58"/>
      <c r="J45" s="58"/>
    </row>
    <row r="46" spans="1:10">
      <c r="A46" s="21"/>
      <c r="B46" s="58"/>
      <c r="C46" s="68"/>
      <c r="D46" s="58"/>
      <c r="E46" s="58"/>
      <c r="F46" s="58"/>
      <c r="G46" s="58"/>
      <c r="H46" s="58"/>
      <c r="I46" s="58"/>
      <c r="J46" s="58"/>
    </row>
    <row r="47" spans="1:10">
      <c r="A47" s="21"/>
      <c r="B47" s="58"/>
      <c r="C47" s="68"/>
      <c r="D47" s="68"/>
      <c r="E47" s="68"/>
      <c r="F47" s="68"/>
      <c r="G47" s="58"/>
      <c r="H47" s="58"/>
      <c r="I47" s="58"/>
      <c r="J47" s="58"/>
    </row>
    <row r="48" spans="1:10">
      <c r="A48" s="21"/>
      <c r="B48" s="58"/>
      <c r="C48" s="58"/>
      <c r="D48" s="68"/>
      <c r="E48" s="68"/>
      <c r="F48" s="68"/>
      <c r="G48" s="58"/>
      <c r="H48" s="58"/>
      <c r="I48" s="58"/>
      <c r="J48" s="58"/>
    </row>
    <row r="49" spans="1:10">
      <c r="A49" s="21"/>
      <c r="B49" s="58"/>
      <c r="C49" s="58"/>
      <c r="D49" s="68"/>
      <c r="E49" s="68"/>
      <c r="F49" s="68"/>
      <c r="G49" s="58"/>
      <c r="H49" s="58"/>
      <c r="I49" s="58"/>
      <c r="J49" s="58"/>
    </row>
    <row r="50" spans="1:10">
      <c r="A50" s="21"/>
      <c r="B50" s="58"/>
      <c r="C50" s="68"/>
      <c r="D50" s="58"/>
      <c r="E50" s="58"/>
      <c r="F50" s="58"/>
      <c r="G50" s="58"/>
      <c r="H50" s="58"/>
      <c r="I50" s="58"/>
      <c r="J50" s="58"/>
    </row>
    <row r="51" spans="1:10">
      <c r="A51" s="21"/>
      <c r="B51" s="58"/>
      <c r="C51" s="68"/>
      <c r="D51" s="58"/>
      <c r="E51" s="58"/>
      <c r="F51" s="58"/>
      <c r="G51" s="58"/>
      <c r="H51" s="58"/>
      <c r="I51" s="58"/>
      <c r="J51" s="58"/>
    </row>
    <row r="52" spans="1:10">
      <c r="A52" s="21"/>
      <c r="B52" s="58"/>
      <c r="C52" s="58"/>
      <c r="D52" s="68"/>
      <c r="E52" s="68"/>
      <c r="F52" s="68"/>
      <c r="G52" s="58"/>
      <c r="H52" s="58"/>
      <c r="I52" s="58"/>
      <c r="J52" s="58"/>
    </row>
    <row r="53" spans="1:10">
      <c r="A53" s="21"/>
      <c r="B53" s="58"/>
      <c r="C53" s="58"/>
      <c r="D53" s="68"/>
      <c r="E53" s="68"/>
      <c r="F53" s="68"/>
      <c r="G53" s="58"/>
      <c r="H53" s="58"/>
      <c r="I53" s="58"/>
      <c r="J53" s="58"/>
    </row>
    <row r="54" spans="1:10">
      <c r="A54" s="21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21"/>
      <c r="B55" s="58"/>
      <c r="C55" s="68"/>
      <c r="D55" s="68"/>
      <c r="E55" s="68"/>
      <c r="F55" s="68"/>
      <c r="G55" s="58"/>
      <c r="H55" s="58"/>
      <c r="I55" s="58"/>
      <c r="J55" s="58"/>
    </row>
    <row r="56" spans="1:10">
      <c r="A56" s="21"/>
      <c r="B56" s="58"/>
      <c r="C56" s="68"/>
      <c r="D56" s="58"/>
      <c r="E56" s="58"/>
      <c r="F56" s="58"/>
      <c r="G56" s="58"/>
      <c r="H56" s="58"/>
      <c r="I56" s="58"/>
      <c r="J56" s="58"/>
    </row>
    <row r="57" spans="1:10">
      <c r="A57" s="21"/>
      <c r="B57" s="58"/>
      <c r="C57" s="68"/>
      <c r="D57" s="58"/>
      <c r="E57" s="58"/>
      <c r="F57" s="58"/>
      <c r="G57" s="58"/>
      <c r="H57" s="58"/>
      <c r="I57" s="58"/>
      <c r="J57" s="58"/>
    </row>
    <row r="58" spans="1:10">
      <c r="A58" s="21"/>
      <c r="B58" s="58"/>
      <c r="C58" s="68"/>
      <c r="D58" s="58"/>
      <c r="E58" s="58"/>
      <c r="F58" s="58"/>
      <c r="G58" s="58"/>
      <c r="H58" s="58"/>
      <c r="I58" s="58"/>
      <c r="J58" s="58"/>
    </row>
    <row r="59" spans="1:10">
      <c r="A59" s="21"/>
      <c r="B59" s="58"/>
      <c r="C59" s="68"/>
      <c r="D59" s="58"/>
      <c r="E59" s="58"/>
      <c r="F59" s="58"/>
      <c r="G59" s="58"/>
      <c r="H59" s="58"/>
      <c r="I59" s="58"/>
      <c r="J59" s="58"/>
    </row>
    <row r="60" spans="1:10">
      <c r="A60" s="21"/>
      <c r="B60" s="58"/>
      <c r="C60" s="68"/>
      <c r="D60" s="58"/>
      <c r="E60" s="58"/>
      <c r="F60" s="58"/>
      <c r="G60" s="58"/>
      <c r="H60" s="58"/>
      <c r="I60" s="58"/>
      <c r="J60" s="58"/>
    </row>
    <row r="61" spans="1:10">
      <c r="A61" s="21"/>
      <c r="B61" s="58"/>
      <c r="C61" s="68"/>
      <c r="D61" s="58"/>
      <c r="E61" s="58"/>
      <c r="F61" s="58"/>
      <c r="G61" s="58"/>
      <c r="H61" s="58"/>
      <c r="I61" s="58"/>
      <c r="J61" s="58"/>
    </row>
    <row r="62" spans="1:10">
      <c r="A62" s="21"/>
      <c r="B62" s="58"/>
      <c r="C62" s="68"/>
      <c r="D62" s="58"/>
      <c r="E62" s="58"/>
      <c r="F62" s="58"/>
      <c r="G62" s="58"/>
      <c r="H62" s="58"/>
      <c r="I62" s="58"/>
      <c r="J62" s="58"/>
    </row>
    <row r="63" spans="1:10">
      <c r="A63" s="21"/>
      <c r="B63" s="58"/>
      <c r="C63" s="58"/>
      <c r="D63" s="58"/>
      <c r="E63" s="58"/>
      <c r="F63" s="58"/>
      <c r="G63" s="58"/>
      <c r="H63" s="58"/>
      <c r="I63" s="58"/>
      <c r="J63" s="58"/>
    </row>
    <row r="64" spans="1:10">
      <c r="A64" s="21"/>
      <c r="B64" s="58"/>
      <c r="C64" s="58"/>
      <c r="D64" s="58"/>
      <c r="E64" s="58"/>
      <c r="F64" s="58"/>
      <c r="G64" s="58"/>
      <c r="H64" s="58"/>
      <c r="I64" s="58"/>
      <c r="J64" s="58"/>
    </row>
    <row r="65" spans="1:10">
      <c r="A65" s="21"/>
      <c r="B65" s="58"/>
      <c r="C65" s="68"/>
      <c r="D65" s="58"/>
      <c r="E65" s="58"/>
      <c r="F65" s="58"/>
      <c r="G65" s="58"/>
      <c r="H65" s="58"/>
      <c r="I65" s="58"/>
      <c r="J65" s="58"/>
    </row>
    <row r="66" spans="1:10">
      <c r="A66" s="21"/>
      <c r="B66" s="58"/>
      <c r="C66" s="58"/>
      <c r="D66" s="58"/>
      <c r="E66" s="58"/>
      <c r="F66" s="58"/>
      <c r="G66" s="58"/>
      <c r="H66" s="58"/>
      <c r="I66" s="58"/>
      <c r="J66" s="58"/>
    </row>
    <row r="67" spans="1:10">
      <c r="A67" s="21"/>
      <c r="B67" s="58"/>
      <c r="C67" s="68"/>
      <c r="D67" s="58"/>
      <c r="E67" s="58"/>
      <c r="F67" s="58"/>
      <c r="G67" s="58"/>
      <c r="H67" s="58"/>
      <c r="I67" s="58"/>
      <c r="J67" s="58"/>
    </row>
    <row r="68" spans="1:10">
      <c r="A68" s="21"/>
      <c r="B68" s="58"/>
      <c r="C68" s="68"/>
      <c r="D68" s="58"/>
      <c r="E68" s="58"/>
      <c r="F68" s="58"/>
      <c r="G68" s="58"/>
      <c r="H68" s="58"/>
      <c r="I68" s="58"/>
      <c r="J68" s="58"/>
    </row>
    <row r="69" spans="1:10">
      <c r="A69" s="21"/>
      <c r="B69" s="58"/>
      <c r="C69" s="68"/>
      <c r="D69" s="58"/>
      <c r="E69" s="58"/>
      <c r="F69" s="58"/>
      <c r="G69" s="58"/>
      <c r="H69" s="58"/>
      <c r="I69" s="58"/>
      <c r="J69" s="58"/>
    </row>
    <row r="70" spans="1:10">
      <c r="A70" s="21"/>
      <c r="B70" s="58"/>
      <c r="C70" s="68"/>
      <c r="D70" s="58"/>
      <c r="E70" s="58"/>
      <c r="F70" s="58"/>
      <c r="G70" s="58"/>
      <c r="H70" s="58"/>
      <c r="I70" s="58"/>
      <c r="J70" s="58"/>
    </row>
    <row r="71" spans="1:10">
      <c r="A71" s="21"/>
      <c r="B71" s="58"/>
      <c r="C71" s="68"/>
      <c r="D71" s="58"/>
      <c r="E71" s="58"/>
      <c r="F71" s="58"/>
      <c r="G71" s="58"/>
      <c r="H71" s="58"/>
      <c r="I71" s="58"/>
      <c r="J71" s="58"/>
    </row>
    <row r="72" spans="1:10">
      <c r="A72" s="21"/>
      <c r="B72" s="58"/>
      <c r="C72" s="58"/>
      <c r="D72" s="68"/>
      <c r="E72" s="68"/>
      <c r="F72" s="68"/>
      <c r="G72" s="58"/>
      <c r="H72" s="58"/>
      <c r="I72" s="58"/>
      <c r="J72" s="58"/>
    </row>
    <row r="73" spans="1:10">
      <c r="A73" s="21"/>
      <c r="B73" s="58"/>
      <c r="C73" s="68"/>
      <c r="D73" s="58"/>
      <c r="E73" s="58"/>
      <c r="F73" s="58"/>
      <c r="G73" s="58"/>
      <c r="H73" s="58"/>
      <c r="I73" s="58"/>
      <c r="J73" s="58"/>
    </row>
    <row r="74" spans="1:10">
      <c r="A74" s="21"/>
      <c r="B74" s="58"/>
      <c r="C74" s="68"/>
      <c r="D74" s="58"/>
      <c r="E74" s="58"/>
      <c r="F74" s="58"/>
      <c r="G74" s="58"/>
      <c r="H74" s="58"/>
      <c r="I74" s="58"/>
      <c r="J74" s="58"/>
    </row>
    <row r="75" spans="1:10">
      <c r="A75" s="21"/>
      <c r="B75" s="58"/>
      <c r="C75" s="68"/>
      <c r="D75" s="68"/>
      <c r="E75" s="68"/>
      <c r="F75" s="68"/>
      <c r="G75" s="58"/>
      <c r="H75" s="58"/>
      <c r="I75" s="58"/>
      <c r="J75" s="58"/>
    </row>
    <row r="76" spans="1:10">
      <c r="A76" s="21"/>
      <c r="B76" s="58"/>
      <c r="C76" s="68"/>
      <c r="D76" s="58"/>
      <c r="E76" s="58"/>
      <c r="F76" s="58"/>
      <c r="G76" s="58"/>
      <c r="H76" s="58"/>
      <c r="I76" s="58"/>
      <c r="J76" s="58"/>
    </row>
    <row r="77" spans="1:10">
      <c r="A77" s="21"/>
      <c r="B77" s="58"/>
      <c r="C77" s="68"/>
      <c r="D77" s="58"/>
      <c r="E77" s="58"/>
      <c r="F77" s="58"/>
      <c r="G77" s="58"/>
      <c r="H77" s="58"/>
      <c r="I77" s="58"/>
      <c r="J77" s="58"/>
    </row>
    <row r="78" spans="1:10">
      <c r="A78" s="21"/>
      <c r="B78" s="58"/>
      <c r="C78" s="58"/>
      <c r="D78" s="58"/>
      <c r="E78" s="58"/>
      <c r="F78" s="58"/>
      <c r="G78" s="58"/>
      <c r="H78" s="58"/>
      <c r="I78" s="58"/>
      <c r="J78" s="58"/>
    </row>
    <row r="79" spans="1:10">
      <c r="A79" s="21"/>
      <c r="B79" s="115"/>
      <c r="C79" s="115"/>
      <c r="D79" s="115"/>
      <c r="E79" s="115"/>
      <c r="F79" s="115"/>
      <c r="G79" s="115"/>
      <c r="H79" s="115"/>
      <c r="I79" s="115"/>
      <c r="J79" s="58"/>
    </row>
    <row r="80" spans="1:10">
      <c r="A80" s="21"/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29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{676DAAB6-ED56-4A1E-B12A-AFFE3E4C7AD2}</x14:id>
        </ext>
      </extLst>
    </cfRule>
  </conditionalFormatting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{FAEE5D3C-1A48-453B-A679-B23C84F3111A}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6DAAB6-ED56-4A1E-B12A-AFFE3E4C7A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I29:I78</xm:sqref>
        </x14:conditionalFormatting>
        <x14:conditionalFormatting xmlns:xm="http://schemas.microsoft.com/office/excel/2006/main">
          <x14:cfRule type="dataBar" id="{FAEE5D3C-1A48-453B-A679-B23C84F311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workbookViewId="0">
      <selection activeCell="I28" sqref="I28"/>
    </sheetView>
  </sheetViews>
  <sheetFormatPr defaultRowHeight="15"/>
  <cols>
    <col min="2" max="2" width="6.5703125" customWidth="1"/>
    <col min="3" max="3" width="42.42578125" customWidth="1"/>
    <col min="4" max="4" width="7.7109375" customWidth="1"/>
    <col min="5" max="5" width="9.42578125" customWidth="1"/>
    <col min="6" max="6" width="5.28515625" customWidth="1"/>
    <col min="7" max="7" width="10.140625" customWidth="1"/>
    <col min="8" max="8" width="16.5703125" customWidth="1"/>
    <col min="9" max="9" width="7.42578125" customWidth="1"/>
    <col min="10" max="10" width="7.140625" customWidth="1"/>
  </cols>
  <sheetData>
    <row r="1" spans="1:12">
      <c r="A1" s="21"/>
      <c r="B1" s="21"/>
      <c r="C1" s="21"/>
      <c r="D1" s="5"/>
      <c r="E1" s="5"/>
      <c r="F1" s="5"/>
      <c r="G1" s="21"/>
      <c r="H1" s="21"/>
      <c r="I1" s="21"/>
      <c r="J1" s="21"/>
    </row>
    <row r="2" spans="1:12">
      <c r="A2" s="21"/>
      <c r="B2" s="58"/>
      <c r="C2" s="58"/>
      <c r="D2" s="58"/>
      <c r="E2" s="58"/>
      <c r="F2" s="58"/>
      <c r="G2" s="198"/>
      <c r="H2" s="198"/>
      <c r="I2" s="58"/>
      <c r="J2" s="58"/>
    </row>
    <row r="3" spans="1:12">
      <c r="A3" s="21"/>
      <c r="B3" s="120"/>
      <c r="C3" s="107"/>
      <c r="D3" s="69"/>
      <c r="E3" s="69"/>
      <c r="F3" s="69"/>
      <c r="G3" s="69"/>
      <c r="H3" s="69"/>
      <c r="I3" s="49" t="s">
        <v>3</v>
      </c>
      <c r="J3" s="50"/>
      <c r="K3" s="16"/>
      <c r="L3" s="19"/>
    </row>
    <row r="4" spans="1:12">
      <c r="A4" s="21"/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  <c r="L4" s="18"/>
    </row>
    <row r="5" spans="1:12">
      <c r="A5" s="21"/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7">
        <v>43586</v>
      </c>
      <c r="J5" s="26">
        <v>44409</v>
      </c>
      <c r="K5" s="6" t="s">
        <v>7</v>
      </c>
      <c r="L5" s="6" t="s">
        <v>8</v>
      </c>
    </row>
    <row r="6" spans="1:12">
      <c r="A6" s="21"/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9">
        <v>4</v>
      </c>
      <c r="J6" s="8">
        <v>1</v>
      </c>
      <c r="K6" s="9">
        <f t="shared" ref="K6:K28" si="0">J6-I6</f>
        <v>-3</v>
      </c>
      <c r="L6" s="9"/>
    </row>
    <row r="7" spans="1:12">
      <c r="A7" s="21"/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9">
        <v>3</v>
      </c>
      <c r="J7" s="8">
        <v>3</v>
      </c>
      <c r="K7" s="9">
        <f t="shared" si="0"/>
        <v>0</v>
      </c>
      <c r="L7" s="9"/>
    </row>
    <row r="8" spans="1:12">
      <c r="A8" s="21"/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9">
        <v>1</v>
      </c>
      <c r="J8" s="8">
        <v>1</v>
      </c>
      <c r="K8" s="9">
        <f t="shared" si="0"/>
        <v>0</v>
      </c>
      <c r="L8" s="9"/>
    </row>
    <row r="9" spans="1:12">
      <c r="A9" s="21"/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9">
        <v>3</v>
      </c>
      <c r="J9" s="8">
        <v>3</v>
      </c>
      <c r="K9" s="9">
        <f t="shared" si="0"/>
        <v>0</v>
      </c>
      <c r="L9" s="9"/>
    </row>
    <row r="10" spans="1:12">
      <c r="A10" s="21"/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9">
        <v>0</v>
      </c>
      <c r="J10" s="8">
        <v>0</v>
      </c>
      <c r="K10" s="9">
        <f t="shared" si="0"/>
        <v>0</v>
      </c>
      <c r="L10" s="9"/>
    </row>
    <row r="11" spans="1:12">
      <c r="A11" s="21"/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9">
        <v>0</v>
      </c>
      <c r="J11" s="8">
        <v>0</v>
      </c>
      <c r="K11" s="9">
        <f t="shared" si="0"/>
        <v>0</v>
      </c>
      <c r="L11" s="9"/>
    </row>
    <row r="12" spans="1:12">
      <c r="A12" s="21"/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9">
        <v>3</v>
      </c>
      <c r="J12" s="8">
        <v>3</v>
      </c>
      <c r="K12" s="9">
        <f t="shared" si="0"/>
        <v>0</v>
      </c>
      <c r="L12" s="9"/>
    </row>
    <row r="13" spans="1:12">
      <c r="A13" s="21"/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9">
        <v>1</v>
      </c>
      <c r="J13" s="8">
        <v>1</v>
      </c>
      <c r="K13" s="9">
        <f t="shared" si="0"/>
        <v>0</v>
      </c>
      <c r="L13" s="9">
        <v>1</v>
      </c>
    </row>
    <row r="14" spans="1:12">
      <c r="A14" s="21"/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9">
        <v>1</v>
      </c>
      <c r="J14" s="8">
        <v>1</v>
      </c>
      <c r="K14" s="9">
        <f t="shared" si="0"/>
        <v>0</v>
      </c>
      <c r="L14" s="9"/>
    </row>
    <row r="15" spans="1:12" ht="22.5">
      <c r="A15" s="21"/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9">
        <v>2</v>
      </c>
      <c r="J15" s="8">
        <v>2</v>
      </c>
      <c r="K15" s="9">
        <f t="shared" si="0"/>
        <v>0</v>
      </c>
      <c r="L15" s="9">
        <v>1</v>
      </c>
    </row>
    <row r="16" spans="1:12">
      <c r="A16" s="21"/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9">
        <v>2</v>
      </c>
      <c r="J16" s="8">
        <v>2</v>
      </c>
      <c r="K16" s="9">
        <f t="shared" si="0"/>
        <v>0</v>
      </c>
      <c r="L16" s="9"/>
    </row>
    <row r="17" spans="1:12">
      <c r="A17" s="21"/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9">
        <v>0</v>
      </c>
      <c r="J17" s="8">
        <v>0</v>
      </c>
      <c r="K17" s="9">
        <f t="shared" si="0"/>
        <v>0</v>
      </c>
      <c r="L17" s="9"/>
    </row>
    <row r="18" spans="1:12">
      <c r="A18" s="21"/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9">
        <v>1</v>
      </c>
      <c r="J18" s="8">
        <v>1</v>
      </c>
      <c r="K18" s="9">
        <f t="shared" si="0"/>
        <v>0</v>
      </c>
      <c r="L18" s="9"/>
    </row>
    <row r="19" spans="1:12">
      <c r="A19" s="21"/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9">
        <v>2</v>
      </c>
      <c r="J19" s="8">
        <v>2</v>
      </c>
      <c r="K19" s="9">
        <f t="shared" si="0"/>
        <v>0</v>
      </c>
      <c r="L19" s="9"/>
    </row>
    <row r="20" spans="1:12">
      <c r="A20" s="21"/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9">
        <v>0</v>
      </c>
      <c r="J20" s="8">
        <v>0</v>
      </c>
      <c r="K20" s="9">
        <f t="shared" si="0"/>
        <v>0</v>
      </c>
      <c r="L20" s="9">
        <v>1</v>
      </c>
    </row>
    <row r="21" spans="1:12">
      <c r="A21" s="21"/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9">
        <v>1</v>
      </c>
      <c r="J21" s="8">
        <v>1</v>
      </c>
      <c r="K21" s="9">
        <f t="shared" si="0"/>
        <v>0</v>
      </c>
      <c r="L21" s="9"/>
    </row>
    <row r="22" spans="1:12">
      <c r="A22" s="21"/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9">
        <v>0</v>
      </c>
      <c r="J22" s="8">
        <v>0</v>
      </c>
      <c r="K22" s="9">
        <f t="shared" si="0"/>
        <v>0</v>
      </c>
      <c r="L22" s="9"/>
    </row>
    <row r="23" spans="1:12">
      <c r="A23" s="21"/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9">
        <v>3</v>
      </c>
      <c r="J23" s="8">
        <v>1</v>
      </c>
      <c r="K23" s="9">
        <f t="shared" si="0"/>
        <v>-2</v>
      </c>
      <c r="L23" s="9"/>
    </row>
    <row r="24" spans="1:12">
      <c r="A24" s="21"/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9">
        <v>3</v>
      </c>
      <c r="J24" s="8">
        <v>1</v>
      </c>
      <c r="K24" s="9">
        <f t="shared" si="0"/>
        <v>-2</v>
      </c>
      <c r="L24" s="9"/>
    </row>
    <row r="25" spans="1:12">
      <c r="A25" s="21"/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1</v>
      </c>
      <c r="K25" s="10">
        <f t="shared" si="0"/>
        <v>-2</v>
      </c>
      <c r="L25" s="10"/>
    </row>
    <row r="26" spans="1:12">
      <c r="A26" s="21"/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9">
        <v>0</v>
      </c>
      <c r="J26" s="9">
        <v>0</v>
      </c>
      <c r="K26" s="9">
        <f t="shared" si="0"/>
        <v>0</v>
      </c>
      <c r="L26" s="9">
        <v>1</v>
      </c>
    </row>
    <row r="27" spans="1:12">
      <c r="A27" s="21"/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33</v>
      </c>
      <c r="J27" s="167">
        <f>SUM(J6:J26)</f>
        <v>24</v>
      </c>
      <c r="K27" s="167">
        <f t="shared" si="0"/>
        <v>-9</v>
      </c>
      <c r="L27" s="168"/>
    </row>
    <row r="28" spans="1:12">
      <c r="A28" s="21"/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0.14864864864864866</v>
      </c>
      <c r="J28" s="169">
        <f>J27/(3*74)</f>
        <v>0.10810810810810811</v>
      </c>
      <c r="K28" s="167">
        <f t="shared" si="0"/>
        <v>-4.0540540540540543E-2</v>
      </c>
      <c r="L28" s="168"/>
    </row>
    <row r="29" spans="1:12">
      <c r="A29" s="21"/>
      <c r="B29" s="58"/>
      <c r="C29" s="58"/>
      <c r="D29" s="58"/>
      <c r="E29" s="58"/>
      <c r="F29" s="58"/>
      <c r="G29" s="58"/>
      <c r="H29" s="58"/>
      <c r="I29" s="58"/>
      <c r="J29" s="58"/>
    </row>
    <row r="30" spans="1:12">
      <c r="A30" s="21"/>
      <c r="B30" s="58"/>
      <c r="C30" s="58"/>
      <c r="D30" s="68"/>
      <c r="E30" s="68"/>
      <c r="F30" s="68"/>
      <c r="G30" s="58"/>
      <c r="H30" s="58"/>
      <c r="I30" s="58"/>
      <c r="J30" s="58"/>
    </row>
    <row r="31" spans="1:12">
      <c r="A31" s="21"/>
      <c r="B31" s="58"/>
      <c r="C31" s="68"/>
      <c r="D31" s="58"/>
      <c r="E31" s="58"/>
      <c r="F31" s="58"/>
      <c r="G31" s="58"/>
      <c r="H31" s="58"/>
      <c r="I31" s="58"/>
      <c r="J31" s="58"/>
    </row>
    <row r="32" spans="1:12">
      <c r="A32" s="21"/>
      <c r="B32" s="58"/>
      <c r="C32" s="58"/>
      <c r="D32" s="58"/>
      <c r="E32" s="58"/>
      <c r="F32" s="58"/>
      <c r="G32" s="58"/>
      <c r="H32" s="58"/>
      <c r="I32" s="58"/>
      <c r="J32" s="58"/>
    </row>
    <row r="33" spans="1:10">
      <c r="A33" s="21"/>
      <c r="B33" s="58"/>
      <c r="C33" s="58"/>
      <c r="D33" s="58"/>
      <c r="E33" s="58"/>
      <c r="F33" s="58"/>
      <c r="G33" s="58"/>
      <c r="H33" s="58"/>
      <c r="I33" s="58"/>
      <c r="J33" s="58"/>
    </row>
    <row r="34" spans="1:10">
      <c r="A34" s="21"/>
      <c r="B34" s="58"/>
      <c r="C34" s="58"/>
      <c r="D34" s="58"/>
      <c r="E34" s="58"/>
      <c r="F34" s="58"/>
      <c r="G34" s="58"/>
      <c r="H34" s="58"/>
      <c r="I34" s="58"/>
      <c r="J34" s="58"/>
    </row>
    <row r="35" spans="1:10">
      <c r="A35" s="21"/>
      <c r="B35" s="58"/>
      <c r="C35" s="58"/>
      <c r="D35" s="58"/>
      <c r="E35" s="58"/>
      <c r="F35" s="58"/>
      <c r="G35" s="58"/>
      <c r="H35" s="58"/>
      <c r="I35" s="58"/>
      <c r="J35" s="58"/>
    </row>
    <row r="36" spans="1:10">
      <c r="A36" s="21"/>
      <c r="B36" s="58"/>
      <c r="C36" s="58"/>
      <c r="D36" s="114"/>
      <c r="E36" s="58"/>
      <c r="F36" s="58"/>
      <c r="G36" s="58"/>
      <c r="H36" s="58"/>
      <c r="I36" s="58"/>
      <c r="J36" s="58"/>
    </row>
    <row r="37" spans="1:10">
      <c r="A37" s="21"/>
      <c r="B37" s="58"/>
      <c r="C37" s="68"/>
      <c r="D37" s="58"/>
      <c r="E37" s="58"/>
      <c r="F37" s="58"/>
      <c r="G37" s="58"/>
      <c r="H37" s="58"/>
      <c r="I37" s="58"/>
      <c r="J37" s="58"/>
    </row>
    <row r="38" spans="1:10">
      <c r="A38" s="21"/>
      <c r="B38" s="58"/>
      <c r="C38" s="58"/>
      <c r="D38" s="58"/>
      <c r="E38" s="58"/>
      <c r="F38" s="58"/>
      <c r="G38" s="58"/>
      <c r="H38" s="58"/>
      <c r="I38" s="58"/>
      <c r="J38" s="58"/>
    </row>
    <row r="39" spans="1:10">
      <c r="A39" s="21"/>
      <c r="B39" s="58"/>
      <c r="C39" s="58"/>
      <c r="D39" s="58"/>
      <c r="E39" s="58"/>
      <c r="F39" s="58"/>
      <c r="G39" s="58"/>
      <c r="H39" s="58"/>
      <c r="I39" s="58"/>
      <c r="J39" s="58"/>
    </row>
    <row r="40" spans="1:10">
      <c r="A40" s="21"/>
      <c r="B40" s="58"/>
      <c r="C40" s="58"/>
      <c r="D40" s="58"/>
      <c r="E40" s="58"/>
      <c r="F40" s="58"/>
      <c r="G40" s="58"/>
      <c r="H40" s="58"/>
      <c r="I40" s="58"/>
      <c r="J40" s="58"/>
    </row>
    <row r="41" spans="1:10">
      <c r="A41" s="21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21"/>
      <c r="B42" s="58"/>
      <c r="C42" s="68"/>
      <c r="D42" s="58"/>
      <c r="E42" s="58"/>
      <c r="F42" s="58"/>
      <c r="G42" s="58"/>
      <c r="H42" s="58"/>
      <c r="I42" s="58"/>
      <c r="J42" s="58"/>
    </row>
    <row r="43" spans="1:10">
      <c r="A43" s="21"/>
      <c r="B43" s="58"/>
      <c r="C43" s="68"/>
      <c r="D43" s="58"/>
      <c r="E43" s="58"/>
      <c r="F43" s="58"/>
      <c r="G43" s="58"/>
      <c r="H43" s="58"/>
      <c r="I43" s="58"/>
      <c r="J43" s="58"/>
    </row>
    <row r="44" spans="1:10">
      <c r="A44" s="21"/>
      <c r="B44" s="58"/>
      <c r="C44" s="68"/>
      <c r="D44" s="68"/>
      <c r="E44" s="68"/>
      <c r="F44" s="68"/>
      <c r="G44" s="58"/>
      <c r="H44" s="58"/>
      <c r="I44" s="58"/>
      <c r="J44" s="58"/>
    </row>
    <row r="45" spans="1:10">
      <c r="A45" s="21"/>
      <c r="B45" s="58"/>
      <c r="C45" s="58"/>
      <c r="D45" s="58"/>
      <c r="E45" s="58"/>
      <c r="F45" s="58"/>
      <c r="G45" s="58"/>
      <c r="H45" s="58"/>
      <c r="I45" s="58"/>
      <c r="J45" s="58"/>
    </row>
    <row r="46" spans="1:10">
      <c r="A46" s="21"/>
      <c r="B46" s="58"/>
      <c r="C46" s="68"/>
      <c r="D46" s="58"/>
      <c r="E46" s="58"/>
      <c r="F46" s="58"/>
      <c r="G46" s="58"/>
      <c r="H46" s="58"/>
      <c r="I46" s="58"/>
      <c r="J46" s="58"/>
    </row>
    <row r="47" spans="1:10">
      <c r="A47" s="21"/>
      <c r="B47" s="58"/>
      <c r="C47" s="68"/>
      <c r="D47" s="68"/>
      <c r="E47" s="68"/>
      <c r="F47" s="68"/>
      <c r="G47" s="58"/>
      <c r="H47" s="58"/>
      <c r="I47" s="58"/>
      <c r="J47" s="58"/>
    </row>
    <row r="48" spans="1:10">
      <c r="A48" s="21"/>
      <c r="B48" s="58"/>
      <c r="C48" s="58"/>
      <c r="D48" s="68"/>
      <c r="E48" s="68"/>
      <c r="F48" s="68"/>
      <c r="G48" s="58"/>
      <c r="H48" s="58"/>
      <c r="I48" s="58"/>
      <c r="J48" s="58"/>
    </row>
    <row r="49" spans="1:10">
      <c r="A49" s="21"/>
      <c r="B49" s="58"/>
      <c r="C49" s="58"/>
      <c r="D49" s="68"/>
      <c r="E49" s="68"/>
      <c r="F49" s="68"/>
      <c r="G49" s="58"/>
      <c r="H49" s="58"/>
      <c r="I49" s="58"/>
      <c r="J49" s="58"/>
    </row>
    <row r="50" spans="1:10">
      <c r="A50" s="21"/>
      <c r="B50" s="58"/>
      <c r="C50" s="68"/>
      <c r="D50" s="58"/>
      <c r="E50" s="58"/>
      <c r="F50" s="58"/>
      <c r="G50" s="58"/>
      <c r="H50" s="58"/>
      <c r="I50" s="58"/>
      <c r="J50" s="58"/>
    </row>
    <row r="51" spans="1:10">
      <c r="A51" s="21"/>
      <c r="B51" s="58"/>
      <c r="C51" s="68"/>
      <c r="D51" s="58"/>
      <c r="E51" s="58"/>
      <c r="F51" s="58"/>
      <c r="G51" s="58"/>
      <c r="H51" s="58"/>
      <c r="I51" s="58"/>
      <c r="J51" s="58"/>
    </row>
    <row r="52" spans="1:10">
      <c r="A52" s="21"/>
      <c r="B52" s="58"/>
      <c r="C52" s="58"/>
      <c r="D52" s="68"/>
      <c r="E52" s="68"/>
      <c r="F52" s="68"/>
      <c r="G52" s="58"/>
      <c r="H52" s="58"/>
      <c r="I52" s="58"/>
      <c r="J52" s="58"/>
    </row>
    <row r="53" spans="1:10">
      <c r="A53" s="21"/>
      <c r="B53" s="58"/>
      <c r="C53" s="58"/>
      <c r="D53" s="68"/>
      <c r="E53" s="68"/>
      <c r="F53" s="68"/>
      <c r="G53" s="58"/>
      <c r="H53" s="58"/>
      <c r="I53" s="58"/>
      <c r="J53" s="58"/>
    </row>
    <row r="54" spans="1:10">
      <c r="A54" s="21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21"/>
      <c r="B55" s="58"/>
      <c r="C55" s="68"/>
      <c r="D55" s="68"/>
      <c r="E55" s="68"/>
      <c r="F55" s="68"/>
      <c r="G55" s="58"/>
      <c r="H55" s="58"/>
      <c r="I55" s="58"/>
      <c r="J55" s="58"/>
    </row>
    <row r="56" spans="1:10">
      <c r="A56" s="21"/>
      <c r="B56" s="58"/>
      <c r="C56" s="68"/>
      <c r="D56" s="58"/>
      <c r="E56" s="58"/>
      <c r="F56" s="58"/>
      <c r="G56" s="58"/>
      <c r="H56" s="58"/>
      <c r="I56" s="58"/>
      <c r="J56" s="58"/>
    </row>
    <row r="57" spans="1:10">
      <c r="A57" s="21"/>
      <c r="B57" s="58"/>
      <c r="C57" s="68"/>
      <c r="D57" s="58"/>
      <c r="E57" s="58"/>
      <c r="F57" s="58"/>
      <c r="G57" s="58"/>
      <c r="H57" s="58"/>
      <c r="I57" s="58"/>
      <c r="J57" s="58"/>
    </row>
    <row r="58" spans="1:10">
      <c r="A58" s="21"/>
      <c r="B58" s="58"/>
      <c r="C58" s="68"/>
      <c r="D58" s="58"/>
      <c r="E58" s="58"/>
      <c r="F58" s="58"/>
      <c r="G58" s="58"/>
      <c r="H58" s="58"/>
      <c r="I58" s="58"/>
      <c r="J58" s="58"/>
    </row>
    <row r="59" spans="1:10">
      <c r="A59" s="21"/>
      <c r="B59" s="58"/>
      <c r="C59" s="68"/>
      <c r="D59" s="58"/>
      <c r="E59" s="58"/>
      <c r="F59" s="58"/>
      <c r="G59" s="58"/>
      <c r="H59" s="58"/>
      <c r="I59" s="58"/>
      <c r="J59" s="58"/>
    </row>
    <row r="60" spans="1:10">
      <c r="A60" s="21"/>
      <c r="B60" s="58"/>
      <c r="C60" s="68"/>
      <c r="D60" s="58"/>
      <c r="E60" s="58"/>
      <c r="F60" s="58"/>
      <c r="G60" s="58"/>
      <c r="H60" s="58"/>
      <c r="I60" s="58"/>
      <c r="J60" s="58"/>
    </row>
    <row r="61" spans="1:10">
      <c r="A61" s="21"/>
      <c r="B61" s="58"/>
      <c r="C61" s="68"/>
      <c r="D61" s="58"/>
      <c r="E61" s="58"/>
      <c r="F61" s="58"/>
      <c r="G61" s="58"/>
      <c r="H61" s="58"/>
      <c r="I61" s="58"/>
      <c r="J61" s="58"/>
    </row>
    <row r="62" spans="1:10">
      <c r="A62" s="21"/>
      <c r="B62" s="58"/>
      <c r="C62" s="68"/>
      <c r="D62" s="58"/>
      <c r="E62" s="58"/>
      <c r="F62" s="58"/>
      <c r="G62" s="58"/>
      <c r="H62" s="58"/>
      <c r="I62" s="58"/>
      <c r="J62" s="58"/>
    </row>
    <row r="63" spans="1:10">
      <c r="A63" s="21"/>
      <c r="B63" s="58"/>
      <c r="C63" s="58"/>
      <c r="D63" s="58"/>
      <c r="E63" s="58"/>
      <c r="F63" s="58"/>
      <c r="G63" s="58"/>
      <c r="H63" s="58"/>
      <c r="I63" s="58"/>
      <c r="J63" s="58"/>
    </row>
    <row r="64" spans="1:10">
      <c r="A64" s="21"/>
      <c r="B64" s="58"/>
      <c r="C64" s="58"/>
      <c r="D64" s="58"/>
      <c r="E64" s="58"/>
      <c r="F64" s="58"/>
      <c r="G64" s="58"/>
      <c r="H64" s="58"/>
      <c r="I64" s="58"/>
      <c r="J64" s="58"/>
    </row>
    <row r="65" spans="1:10">
      <c r="A65" s="21"/>
      <c r="B65" s="58"/>
      <c r="C65" s="68"/>
      <c r="D65" s="58"/>
      <c r="E65" s="58"/>
      <c r="F65" s="58"/>
      <c r="G65" s="58"/>
      <c r="H65" s="58"/>
      <c r="I65" s="58"/>
      <c r="J65" s="58"/>
    </row>
    <row r="66" spans="1:10">
      <c r="A66" s="21"/>
      <c r="B66" s="58"/>
      <c r="C66" s="58"/>
      <c r="D66" s="58"/>
      <c r="E66" s="58"/>
      <c r="F66" s="58"/>
      <c r="G66" s="58"/>
      <c r="H66" s="58"/>
      <c r="I66" s="58"/>
      <c r="J66" s="58"/>
    </row>
    <row r="67" spans="1:10">
      <c r="A67" s="21"/>
      <c r="B67" s="58"/>
      <c r="C67" s="68"/>
      <c r="D67" s="58"/>
      <c r="E67" s="58"/>
      <c r="F67" s="58"/>
      <c r="G67" s="58"/>
      <c r="H67" s="58"/>
      <c r="I67" s="58"/>
      <c r="J67" s="58"/>
    </row>
    <row r="68" spans="1:10">
      <c r="A68" s="21"/>
      <c r="B68" s="58"/>
      <c r="C68" s="68"/>
      <c r="D68" s="58"/>
      <c r="E68" s="58"/>
      <c r="F68" s="58"/>
      <c r="G68" s="58"/>
      <c r="H68" s="58"/>
      <c r="I68" s="58"/>
      <c r="J68" s="58"/>
    </row>
    <row r="69" spans="1:10">
      <c r="A69" s="21"/>
      <c r="B69" s="58"/>
      <c r="C69" s="68"/>
      <c r="D69" s="58"/>
      <c r="E69" s="58"/>
      <c r="F69" s="58"/>
      <c r="G69" s="58"/>
      <c r="H69" s="58"/>
      <c r="I69" s="58"/>
      <c r="J69" s="58"/>
    </row>
    <row r="70" spans="1:10">
      <c r="A70" s="21"/>
      <c r="B70" s="58"/>
      <c r="C70" s="68"/>
      <c r="D70" s="58"/>
      <c r="E70" s="58"/>
      <c r="F70" s="58"/>
      <c r="G70" s="58"/>
      <c r="H70" s="58"/>
      <c r="I70" s="58"/>
      <c r="J70" s="58"/>
    </row>
    <row r="71" spans="1:10">
      <c r="A71" s="21"/>
      <c r="B71" s="58"/>
      <c r="C71" s="68"/>
      <c r="D71" s="58"/>
      <c r="E71" s="58"/>
      <c r="F71" s="58"/>
      <c r="G71" s="58"/>
      <c r="H71" s="58"/>
      <c r="I71" s="58"/>
      <c r="J71" s="58"/>
    </row>
    <row r="72" spans="1:10">
      <c r="A72" s="21"/>
      <c r="B72" s="58"/>
      <c r="C72" s="58"/>
      <c r="D72" s="68"/>
      <c r="E72" s="68"/>
      <c r="F72" s="68"/>
      <c r="G72" s="58"/>
      <c r="H72" s="58"/>
      <c r="I72" s="58"/>
      <c r="J72" s="58"/>
    </row>
    <row r="73" spans="1:10">
      <c r="A73" s="21"/>
      <c r="B73" s="58"/>
      <c r="C73" s="68"/>
      <c r="D73" s="58"/>
      <c r="E73" s="58"/>
      <c r="F73" s="58"/>
      <c r="G73" s="58"/>
      <c r="H73" s="58"/>
      <c r="I73" s="58"/>
      <c r="J73" s="58"/>
    </row>
    <row r="74" spans="1:10">
      <c r="A74" s="21"/>
      <c r="B74" s="58"/>
      <c r="C74" s="68"/>
      <c r="D74" s="58"/>
      <c r="E74" s="58"/>
      <c r="F74" s="58"/>
      <c r="G74" s="58"/>
      <c r="H74" s="58"/>
      <c r="I74" s="58"/>
      <c r="J74" s="58"/>
    </row>
    <row r="75" spans="1:10">
      <c r="A75" s="21"/>
      <c r="B75" s="58"/>
      <c r="C75" s="68"/>
      <c r="D75" s="68"/>
      <c r="E75" s="68"/>
      <c r="F75" s="68"/>
      <c r="G75" s="58"/>
      <c r="H75" s="58"/>
      <c r="I75" s="58"/>
      <c r="J75" s="58"/>
    </row>
    <row r="76" spans="1:10">
      <c r="A76" s="21"/>
      <c r="B76" s="58"/>
      <c r="C76" s="68"/>
      <c r="D76" s="58"/>
      <c r="E76" s="58"/>
      <c r="F76" s="58"/>
      <c r="G76" s="58"/>
      <c r="H76" s="58"/>
      <c r="I76" s="58"/>
      <c r="J76" s="58"/>
    </row>
    <row r="77" spans="1:10">
      <c r="A77" s="21"/>
      <c r="B77" s="58"/>
      <c r="C77" s="68"/>
      <c r="D77" s="58"/>
      <c r="E77" s="58"/>
      <c r="F77" s="58"/>
      <c r="G77" s="58"/>
      <c r="H77" s="58"/>
      <c r="I77" s="58"/>
      <c r="J77" s="58"/>
    </row>
    <row r="78" spans="1:10">
      <c r="A78" s="21"/>
      <c r="B78" s="58"/>
      <c r="C78" s="58"/>
      <c r="D78" s="58"/>
      <c r="E78" s="58"/>
      <c r="F78" s="58"/>
      <c r="G78" s="58"/>
      <c r="H78" s="58"/>
      <c r="I78" s="58"/>
      <c r="J78" s="58"/>
    </row>
    <row r="79" spans="1:10">
      <c r="A79" s="21"/>
      <c r="B79" s="115"/>
      <c r="C79" s="115"/>
      <c r="D79" s="115"/>
      <c r="E79" s="115"/>
      <c r="F79" s="115"/>
      <c r="G79" s="115"/>
      <c r="H79" s="115"/>
      <c r="I79" s="115"/>
      <c r="J79" s="58"/>
    </row>
    <row r="80" spans="1:10">
      <c r="A80" s="21"/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29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{9A8401F9-8C3D-4C0E-A8A3-9471DED7C455}</x14:id>
        </ext>
      </extLst>
    </cfRule>
  </conditionalFormatting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{79FFD9E7-D494-4499-9E9E-90FAE5669C2B}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A8401F9-8C3D-4C0E-A8A3-9471DED7C4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I29:I78</xm:sqref>
        </x14:conditionalFormatting>
        <x14:conditionalFormatting xmlns:xm="http://schemas.microsoft.com/office/excel/2006/main">
          <x14:cfRule type="dataBar" id="{79FFD9E7-D494-4499-9E9E-90FAE5669C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workbookViewId="0">
      <selection activeCell="F31" sqref="F31"/>
    </sheetView>
  </sheetViews>
  <sheetFormatPr defaultRowHeight="15"/>
  <cols>
    <col min="2" max="2" width="6.7109375" customWidth="1"/>
    <col min="3" max="3" width="42.5703125" customWidth="1"/>
    <col min="4" max="4" width="7.42578125" customWidth="1"/>
    <col min="5" max="5" width="8.7109375" customWidth="1"/>
    <col min="6" max="6" width="5.140625" customWidth="1"/>
    <col min="7" max="7" width="10.28515625" customWidth="1"/>
    <col min="8" max="8" width="16.28515625" customWidth="1"/>
    <col min="9" max="9" width="7.28515625" customWidth="1"/>
    <col min="10" max="10" width="7.7109375" customWidth="1"/>
  </cols>
  <sheetData>
    <row r="1" spans="1:12">
      <c r="A1" s="21"/>
      <c r="B1" s="21"/>
      <c r="C1" s="21"/>
      <c r="D1" s="5"/>
      <c r="E1" s="5"/>
      <c r="F1" s="5"/>
      <c r="G1" s="21"/>
      <c r="H1" s="21"/>
      <c r="I1" s="21"/>
      <c r="J1" s="21"/>
    </row>
    <row r="2" spans="1:12">
      <c r="A2" s="21"/>
      <c r="B2" s="58"/>
      <c r="C2" s="58"/>
      <c r="D2" s="58"/>
      <c r="E2" s="58"/>
      <c r="F2" s="58"/>
      <c r="G2" s="198"/>
      <c r="H2" s="198"/>
      <c r="I2" s="58"/>
      <c r="J2" s="58"/>
    </row>
    <row r="3" spans="1:12">
      <c r="A3" s="21"/>
      <c r="B3" s="120"/>
      <c r="C3" s="107"/>
      <c r="D3" s="69"/>
      <c r="E3" s="69"/>
      <c r="F3" s="69"/>
      <c r="G3" s="69"/>
      <c r="H3" s="69"/>
      <c r="I3" s="49" t="s">
        <v>3</v>
      </c>
      <c r="J3" s="50"/>
      <c r="K3" s="16"/>
      <c r="L3" s="19"/>
    </row>
    <row r="4" spans="1:12">
      <c r="A4" s="21"/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  <c r="L4" s="18"/>
    </row>
    <row r="5" spans="1:12">
      <c r="A5" s="21"/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7">
        <v>43586</v>
      </c>
      <c r="J5" s="26">
        <v>44409</v>
      </c>
      <c r="K5" s="6" t="s">
        <v>7</v>
      </c>
      <c r="L5" s="6" t="s">
        <v>8</v>
      </c>
    </row>
    <row r="6" spans="1:12">
      <c r="A6" s="21"/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9">
        <v>3</v>
      </c>
      <c r="J6" s="8">
        <v>4</v>
      </c>
      <c r="K6" s="9">
        <f t="shared" ref="K6:K28" si="0">J6-I6</f>
        <v>1</v>
      </c>
      <c r="L6" s="9"/>
    </row>
    <row r="7" spans="1:12">
      <c r="A7" s="21"/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9">
        <v>2</v>
      </c>
      <c r="J7" s="8">
        <v>2</v>
      </c>
      <c r="K7" s="9">
        <f t="shared" si="0"/>
        <v>0</v>
      </c>
      <c r="L7" s="9"/>
    </row>
    <row r="8" spans="1:12">
      <c r="A8" s="21"/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9">
        <v>1</v>
      </c>
      <c r="J8" s="8">
        <v>1</v>
      </c>
      <c r="K8" s="9">
        <f t="shared" si="0"/>
        <v>0</v>
      </c>
      <c r="L8" s="9"/>
    </row>
    <row r="9" spans="1:12">
      <c r="A9" s="21"/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9">
        <v>1</v>
      </c>
      <c r="J9" s="8">
        <v>1</v>
      </c>
      <c r="K9" s="9">
        <f t="shared" si="0"/>
        <v>0</v>
      </c>
      <c r="L9" s="9"/>
    </row>
    <row r="10" spans="1:12">
      <c r="A10" s="21"/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9">
        <v>1</v>
      </c>
      <c r="J10" s="8">
        <v>1</v>
      </c>
      <c r="K10" s="9">
        <f t="shared" si="0"/>
        <v>0</v>
      </c>
      <c r="L10" s="9"/>
    </row>
    <row r="11" spans="1:12">
      <c r="A11" s="21"/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9">
        <v>0</v>
      </c>
      <c r="J11" s="8">
        <v>0</v>
      </c>
      <c r="K11" s="9">
        <f t="shared" si="0"/>
        <v>0</v>
      </c>
      <c r="L11" s="9"/>
    </row>
    <row r="12" spans="1:12">
      <c r="A12" s="21"/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9">
        <v>2</v>
      </c>
      <c r="J12" s="8">
        <v>2</v>
      </c>
      <c r="K12" s="9">
        <f t="shared" si="0"/>
        <v>0</v>
      </c>
      <c r="L12" s="9"/>
    </row>
    <row r="13" spans="1:12">
      <c r="A13" s="21"/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9">
        <v>1</v>
      </c>
      <c r="J13" s="8">
        <v>1</v>
      </c>
      <c r="K13" s="9">
        <f t="shared" si="0"/>
        <v>0</v>
      </c>
      <c r="L13" s="9">
        <v>1</v>
      </c>
    </row>
    <row r="14" spans="1:12">
      <c r="A14" s="21"/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9">
        <v>3</v>
      </c>
      <c r="J14" s="8">
        <v>3</v>
      </c>
      <c r="K14" s="9">
        <f t="shared" si="0"/>
        <v>0</v>
      </c>
      <c r="L14" s="9"/>
    </row>
    <row r="15" spans="1:12" ht="22.5">
      <c r="A15" s="21"/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9">
        <v>2</v>
      </c>
      <c r="J15" s="8">
        <v>2</v>
      </c>
      <c r="K15" s="9">
        <f t="shared" si="0"/>
        <v>0</v>
      </c>
      <c r="L15" s="9">
        <v>1</v>
      </c>
    </row>
    <row r="16" spans="1:12">
      <c r="A16" s="21"/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9">
        <v>2</v>
      </c>
      <c r="J16" s="8">
        <v>2</v>
      </c>
      <c r="K16" s="9">
        <f t="shared" si="0"/>
        <v>0</v>
      </c>
      <c r="L16" s="9"/>
    </row>
    <row r="17" spans="1:12">
      <c r="A17" s="21"/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9">
        <v>2</v>
      </c>
      <c r="J17" s="8">
        <v>2</v>
      </c>
      <c r="K17" s="9">
        <f t="shared" si="0"/>
        <v>0</v>
      </c>
      <c r="L17" s="9"/>
    </row>
    <row r="18" spans="1:12">
      <c r="A18" s="21"/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9">
        <v>1</v>
      </c>
      <c r="J18" s="8">
        <v>1</v>
      </c>
      <c r="K18" s="9">
        <f t="shared" si="0"/>
        <v>0</v>
      </c>
      <c r="L18" s="9"/>
    </row>
    <row r="19" spans="1:12">
      <c r="A19" s="21"/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9">
        <v>2</v>
      </c>
      <c r="J19" s="8">
        <v>2</v>
      </c>
      <c r="K19" s="9">
        <f t="shared" si="0"/>
        <v>0</v>
      </c>
      <c r="L19" s="9"/>
    </row>
    <row r="20" spans="1:12">
      <c r="A20" s="21"/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9">
        <v>3</v>
      </c>
      <c r="J20" s="8">
        <v>3</v>
      </c>
      <c r="K20" s="9">
        <f t="shared" si="0"/>
        <v>0</v>
      </c>
      <c r="L20" s="9">
        <v>1</v>
      </c>
    </row>
    <row r="21" spans="1:12">
      <c r="A21" s="21"/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9">
        <v>3</v>
      </c>
      <c r="J21" s="8">
        <v>2</v>
      </c>
      <c r="K21" s="9">
        <f t="shared" si="0"/>
        <v>-1</v>
      </c>
      <c r="L21" s="9"/>
    </row>
    <row r="22" spans="1:12">
      <c r="A22" s="21"/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9">
        <v>3</v>
      </c>
      <c r="J22" s="8">
        <v>1</v>
      </c>
      <c r="K22" s="9">
        <f t="shared" si="0"/>
        <v>-2</v>
      </c>
      <c r="L22" s="9"/>
    </row>
    <row r="23" spans="1:12">
      <c r="A23" s="21"/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9">
        <v>3</v>
      </c>
      <c r="J23" s="8">
        <v>2</v>
      </c>
      <c r="K23" s="9">
        <f t="shared" si="0"/>
        <v>-1</v>
      </c>
      <c r="L23" s="9"/>
    </row>
    <row r="24" spans="1:12">
      <c r="A24" s="21"/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9">
        <v>3</v>
      </c>
      <c r="J24" s="8">
        <v>1</v>
      </c>
      <c r="K24" s="9">
        <f t="shared" si="0"/>
        <v>-2</v>
      </c>
      <c r="L24" s="9"/>
    </row>
    <row r="25" spans="1:12">
      <c r="A25" s="21"/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1</v>
      </c>
      <c r="K25" s="10">
        <f t="shared" si="0"/>
        <v>-2</v>
      </c>
      <c r="L25" s="10"/>
    </row>
    <row r="26" spans="1:12">
      <c r="A26" s="21"/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9">
        <v>0</v>
      </c>
      <c r="J26" s="9">
        <v>0</v>
      </c>
      <c r="K26" s="9">
        <f t="shared" si="0"/>
        <v>0</v>
      </c>
      <c r="L26" s="9">
        <v>1</v>
      </c>
    </row>
    <row r="27" spans="1:12">
      <c r="A27" s="21"/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41</v>
      </c>
      <c r="J27" s="167">
        <f>SUM(J6:J26)</f>
        <v>34</v>
      </c>
      <c r="K27" s="167">
        <f t="shared" si="0"/>
        <v>-7</v>
      </c>
      <c r="L27" s="168"/>
    </row>
    <row r="28" spans="1:12">
      <c r="A28" s="21"/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0.18468468468468469</v>
      </c>
      <c r="J28" s="169">
        <f>J27/(3*74)</f>
        <v>0.15315315315315314</v>
      </c>
      <c r="K28" s="167">
        <f t="shared" si="0"/>
        <v>-3.1531531531531543E-2</v>
      </c>
      <c r="L28" s="168"/>
    </row>
    <row r="29" spans="1:12">
      <c r="A29" s="21"/>
      <c r="B29" s="58"/>
      <c r="C29" s="58"/>
      <c r="D29" s="58"/>
      <c r="E29" s="58"/>
      <c r="F29" s="58"/>
      <c r="G29" s="58"/>
      <c r="H29" s="58"/>
      <c r="I29" s="58"/>
      <c r="J29" s="58"/>
    </row>
    <row r="30" spans="1:12">
      <c r="A30" s="21"/>
      <c r="B30" s="58"/>
      <c r="C30" s="58"/>
      <c r="D30" s="68"/>
      <c r="E30" s="68"/>
      <c r="F30" s="68"/>
      <c r="G30" s="58"/>
      <c r="H30" s="58"/>
      <c r="I30" s="58"/>
      <c r="J30" s="58"/>
    </row>
    <row r="31" spans="1:12">
      <c r="A31" s="21"/>
      <c r="B31" s="58"/>
      <c r="C31" s="68"/>
      <c r="D31" s="58"/>
      <c r="E31" s="58"/>
      <c r="F31" s="58"/>
      <c r="G31" s="58"/>
      <c r="H31" s="58"/>
      <c r="I31" s="58"/>
      <c r="J31" s="58"/>
    </row>
    <row r="32" spans="1:12">
      <c r="A32" s="21"/>
      <c r="B32" s="58"/>
      <c r="C32" s="58"/>
      <c r="D32" s="58"/>
      <c r="E32" s="58"/>
      <c r="F32" s="58"/>
      <c r="G32" s="58"/>
      <c r="H32" s="58"/>
      <c r="I32" s="58"/>
      <c r="J32" s="58"/>
    </row>
    <row r="33" spans="1:10">
      <c r="A33" s="21"/>
      <c r="B33" s="58"/>
      <c r="C33" s="58"/>
      <c r="D33" s="58"/>
      <c r="E33" s="58"/>
      <c r="F33" s="58"/>
      <c r="G33" s="58"/>
      <c r="H33" s="58"/>
      <c r="I33" s="58"/>
      <c r="J33" s="58"/>
    </row>
    <row r="34" spans="1:10">
      <c r="A34" s="21"/>
      <c r="B34" s="58"/>
      <c r="C34" s="58"/>
      <c r="D34" s="58"/>
      <c r="E34" s="58"/>
      <c r="F34" s="58"/>
      <c r="G34" s="58"/>
      <c r="H34" s="58"/>
      <c r="I34" s="58"/>
      <c r="J34" s="58"/>
    </row>
    <row r="35" spans="1:10">
      <c r="A35" s="21"/>
      <c r="B35" s="58"/>
      <c r="C35" s="58"/>
      <c r="D35" s="58"/>
      <c r="E35" s="58"/>
      <c r="F35" s="58"/>
      <c r="G35" s="58"/>
      <c r="H35" s="58"/>
      <c r="I35" s="58"/>
      <c r="J35" s="58"/>
    </row>
    <row r="36" spans="1:10">
      <c r="A36" s="21"/>
      <c r="B36" s="58"/>
      <c r="C36" s="58"/>
      <c r="D36" s="114"/>
      <c r="E36" s="58"/>
      <c r="F36" s="58"/>
      <c r="G36" s="58"/>
      <c r="H36" s="58"/>
      <c r="I36" s="58"/>
      <c r="J36" s="58"/>
    </row>
    <row r="37" spans="1:10">
      <c r="A37" s="21"/>
      <c r="B37" s="58"/>
      <c r="C37" s="68"/>
      <c r="D37" s="58"/>
      <c r="E37" s="58"/>
      <c r="F37" s="58"/>
      <c r="G37" s="58"/>
      <c r="H37" s="58"/>
      <c r="I37" s="58"/>
      <c r="J37" s="58"/>
    </row>
    <row r="38" spans="1:10">
      <c r="A38" s="21"/>
      <c r="B38" s="58"/>
      <c r="C38" s="58"/>
      <c r="D38" s="58"/>
      <c r="E38" s="58"/>
      <c r="F38" s="58"/>
      <c r="G38" s="58"/>
      <c r="H38" s="58"/>
      <c r="I38" s="58"/>
      <c r="J38" s="58"/>
    </row>
    <row r="39" spans="1:10">
      <c r="A39" s="21"/>
      <c r="B39" s="58"/>
      <c r="C39" s="58"/>
      <c r="D39" s="58"/>
      <c r="E39" s="58"/>
      <c r="F39" s="58"/>
      <c r="G39" s="58"/>
      <c r="H39" s="58"/>
      <c r="I39" s="58"/>
      <c r="J39" s="58"/>
    </row>
    <row r="40" spans="1:10">
      <c r="A40" s="21"/>
      <c r="B40" s="58"/>
      <c r="C40" s="58"/>
      <c r="D40" s="58"/>
      <c r="E40" s="58"/>
      <c r="F40" s="58"/>
      <c r="G40" s="58"/>
      <c r="H40" s="58"/>
      <c r="I40" s="58"/>
      <c r="J40" s="58"/>
    </row>
    <row r="41" spans="1:10">
      <c r="A41" s="21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21"/>
      <c r="B42" s="58"/>
      <c r="C42" s="68"/>
      <c r="D42" s="58"/>
      <c r="E42" s="58"/>
      <c r="F42" s="58"/>
      <c r="G42" s="58"/>
      <c r="H42" s="58"/>
      <c r="I42" s="58"/>
      <c r="J42" s="58"/>
    </row>
    <row r="43" spans="1:10">
      <c r="A43" s="21"/>
      <c r="B43" s="58"/>
      <c r="C43" s="68"/>
      <c r="D43" s="58"/>
      <c r="E43" s="58"/>
      <c r="F43" s="58"/>
      <c r="G43" s="58"/>
      <c r="H43" s="58"/>
      <c r="I43" s="58"/>
      <c r="J43" s="58"/>
    </row>
    <row r="44" spans="1:10">
      <c r="A44" s="21"/>
      <c r="B44" s="58"/>
      <c r="C44" s="68"/>
      <c r="D44" s="68"/>
      <c r="E44" s="68"/>
      <c r="F44" s="68"/>
      <c r="G44" s="58"/>
      <c r="H44" s="58"/>
      <c r="I44" s="58"/>
      <c r="J44" s="58"/>
    </row>
    <row r="45" spans="1:10">
      <c r="A45" s="21"/>
      <c r="B45" s="58"/>
      <c r="C45" s="58"/>
      <c r="D45" s="58"/>
      <c r="E45" s="58"/>
      <c r="F45" s="58"/>
      <c r="G45" s="58"/>
      <c r="H45" s="58"/>
      <c r="I45" s="58"/>
      <c r="J45" s="58"/>
    </row>
    <row r="46" spans="1:10">
      <c r="A46" s="21"/>
      <c r="B46" s="58"/>
      <c r="C46" s="68"/>
      <c r="D46" s="58"/>
      <c r="E46" s="58"/>
      <c r="F46" s="58"/>
      <c r="G46" s="58"/>
      <c r="H46" s="58"/>
      <c r="I46" s="58"/>
      <c r="J46" s="58"/>
    </row>
    <row r="47" spans="1:10">
      <c r="A47" s="21"/>
      <c r="B47" s="58"/>
      <c r="C47" s="68"/>
      <c r="D47" s="68"/>
      <c r="E47" s="68"/>
      <c r="F47" s="68"/>
      <c r="G47" s="58"/>
      <c r="H47" s="58"/>
      <c r="I47" s="58"/>
      <c r="J47" s="58"/>
    </row>
    <row r="48" spans="1:10">
      <c r="A48" s="21"/>
      <c r="B48" s="58"/>
      <c r="C48" s="58"/>
      <c r="D48" s="68"/>
      <c r="E48" s="68"/>
      <c r="F48" s="68"/>
      <c r="G48" s="58"/>
      <c r="H48" s="58"/>
      <c r="I48" s="58"/>
      <c r="J48" s="58"/>
    </row>
    <row r="49" spans="1:10">
      <c r="A49" s="21"/>
      <c r="B49" s="58"/>
      <c r="C49" s="58"/>
      <c r="D49" s="68"/>
      <c r="E49" s="68"/>
      <c r="F49" s="68"/>
      <c r="G49" s="58"/>
      <c r="H49" s="58"/>
      <c r="I49" s="58"/>
      <c r="J49" s="58"/>
    </row>
    <row r="50" spans="1:10">
      <c r="A50" s="21"/>
      <c r="B50" s="58"/>
      <c r="C50" s="68"/>
      <c r="D50" s="58"/>
      <c r="E50" s="58"/>
      <c r="F50" s="58"/>
      <c r="G50" s="58"/>
      <c r="H50" s="58"/>
      <c r="I50" s="58"/>
      <c r="J50" s="58"/>
    </row>
    <row r="51" spans="1:10">
      <c r="A51" s="21"/>
      <c r="B51" s="58"/>
      <c r="C51" s="68"/>
      <c r="D51" s="58"/>
      <c r="E51" s="58"/>
      <c r="F51" s="58"/>
      <c r="G51" s="58"/>
      <c r="H51" s="58"/>
      <c r="I51" s="58"/>
      <c r="J51" s="58"/>
    </row>
    <row r="52" spans="1:10">
      <c r="A52" s="21"/>
      <c r="B52" s="58"/>
      <c r="C52" s="58"/>
      <c r="D52" s="68"/>
      <c r="E52" s="68"/>
      <c r="F52" s="68"/>
      <c r="G52" s="58"/>
      <c r="H52" s="58"/>
      <c r="I52" s="58"/>
      <c r="J52" s="58"/>
    </row>
    <row r="53" spans="1:10">
      <c r="A53" s="21"/>
      <c r="B53" s="58"/>
      <c r="C53" s="58"/>
      <c r="D53" s="68"/>
      <c r="E53" s="68"/>
      <c r="F53" s="68"/>
      <c r="G53" s="58"/>
      <c r="H53" s="58"/>
      <c r="I53" s="58"/>
      <c r="J53" s="58"/>
    </row>
    <row r="54" spans="1:10">
      <c r="A54" s="21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21"/>
      <c r="B55" s="58"/>
      <c r="C55" s="68"/>
      <c r="D55" s="68"/>
      <c r="E55" s="68"/>
      <c r="F55" s="68"/>
      <c r="G55" s="58"/>
      <c r="H55" s="58"/>
      <c r="I55" s="58"/>
      <c r="J55" s="58"/>
    </row>
    <row r="56" spans="1:10">
      <c r="A56" s="21"/>
      <c r="B56" s="58"/>
      <c r="C56" s="68"/>
      <c r="D56" s="58"/>
      <c r="E56" s="58"/>
      <c r="F56" s="58"/>
      <c r="G56" s="58"/>
      <c r="H56" s="58"/>
      <c r="I56" s="58"/>
      <c r="J56" s="58"/>
    </row>
    <row r="57" spans="1:10">
      <c r="A57" s="21"/>
      <c r="B57" s="58"/>
      <c r="C57" s="68"/>
      <c r="D57" s="58"/>
      <c r="E57" s="58"/>
      <c r="F57" s="58"/>
      <c r="G57" s="58"/>
      <c r="H57" s="58"/>
      <c r="I57" s="58"/>
      <c r="J57" s="58"/>
    </row>
    <row r="58" spans="1:10">
      <c r="A58" s="21"/>
      <c r="B58" s="58"/>
      <c r="C58" s="68"/>
      <c r="D58" s="58"/>
      <c r="E58" s="58"/>
      <c r="F58" s="58"/>
      <c r="G58" s="58"/>
      <c r="H58" s="58"/>
      <c r="I58" s="58"/>
      <c r="J58" s="58"/>
    </row>
    <row r="59" spans="1:10">
      <c r="A59" s="21"/>
      <c r="B59" s="58"/>
      <c r="C59" s="68"/>
      <c r="D59" s="58"/>
      <c r="E59" s="58"/>
      <c r="F59" s="58"/>
      <c r="G59" s="58"/>
      <c r="H59" s="58"/>
      <c r="I59" s="58"/>
      <c r="J59" s="58"/>
    </row>
    <row r="60" spans="1:10">
      <c r="A60" s="21"/>
      <c r="B60" s="58"/>
      <c r="C60" s="68"/>
      <c r="D60" s="58"/>
      <c r="E60" s="58"/>
      <c r="F60" s="58"/>
      <c r="G60" s="58"/>
      <c r="H60" s="58"/>
      <c r="I60" s="58"/>
      <c r="J60" s="58"/>
    </row>
    <row r="61" spans="1:10">
      <c r="A61" s="21"/>
      <c r="B61" s="58"/>
      <c r="C61" s="68"/>
      <c r="D61" s="58"/>
      <c r="E61" s="58"/>
      <c r="F61" s="58"/>
      <c r="G61" s="58"/>
      <c r="H61" s="58"/>
      <c r="I61" s="58"/>
      <c r="J61" s="58"/>
    </row>
    <row r="62" spans="1:10">
      <c r="A62" s="21"/>
      <c r="B62" s="58"/>
      <c r="C62" s="68"/>
      <c r="D62" s="58"/>
      <c r="E62" s="58"/>
      <c r="F62" s="58"/>
      <c r="G62" s="58"/>
      <c r="H62" s="58"/>
      <c r="I62" s="58"/>
      <c r="J62" s="58"/>
    </row>
    <row r="63" spans="1:10">
      <c r="A63" s="21"/>
      <c r="B63" s="58"/>
      <c r="C63" s="58"/>
      <c r="D63" s="58"/>
      <c r="E63" s="58"/>
      <c r="F63" s="58"/>
      <c r="G63" s="58"/>
      <c r="H63" s="58"/>
      <c r="I63" s="58"/>
      <c r="J63" s="58"/>
    </row>
    <row r="64" spans="1:10">
      <c r="A64" s="21"/>
      <c r="B64" s="58"/>
      <c r="C64" s="58"/>
      <c r="D64" s="58"/>
      <c r="E64" s="58"/>
      <c r="F64" s="58"/>
      <c r="G64" s="58"/>
      <c r="H64" s="58"/>
      <c r="I64" s="58"/>
      <c r="J64" s="58"/>
    </row>
    <row r="65" spans="1:10">
      <c r="A65" s="21"/>
      <c r="B65" s="58"/>
      <c r="C65" s="68"/>
      <c r="D65" s="58"/>
      <c r="E65" s="58"/>
      <c r="F65" s="58"/>
      <c r="G65" s="58"/>
      <c r="H65" s="58"/>
      <c r="I65" s="58"/>
      <c r="J65" s="58"/>
    </row>
    <row r="66" spans="1:10">
      <c r="A66" s="21"/>
      <c r="B66" s="58"/>
      <c r="C66" s="58"/>
      <c r="D66" s="58"/>
      <c r="E66" s="58"/>
      <c r="F66" s="58"/>
      <c r="G66" s="58"/>
      <c r="H66" s="58"/>
      <c r="I66" s="58"/>
      <c r="J66" s="58"/>
    </row>
    <row r="67" spans="1:10">
      <c r="A67" s="21"/>
      <c r="B67" s="58"/>
      <c r="C67" s="68"/>
      <c r="D67" s="58"/>
      <c r="E67" s="58"/>
      <c r="F67" s="58"/>
      <c r="G67" s="58"/>
      <c r="H67" s="58"/>
      <c r="I67" s="58"/>
      <c r="J67" s="58"/>
    </row>
    <row r="68" spans="1:10">
      <c r="A68" s="21"/>
      <c r="B68" s="58"/>
      <c r="C68" s="68"/>
      <c r="D68" s="58"/>
      <c r="E68" s="58"/>
      <c r="F68" s="58"/>
      <c r="G68" s="58"/>
      <c r="H68" s="58"/>
      <c r="I68" s="58"/>
      <c r="J68" s="58"/>
    </row>
    <row r="69" spans="1:10">
      <c r="A69" s="21"/>
      <c r="B69" s="58"/>
      <c r="C69" s="68"/>
      <c r="D69" s="58"/>
      <c r="E69" s="58"/>
      <c r="F69" s="58"/>
      <c r="G69" s="58"/>
      <c r="H69" s="58"/>
      <c r="I69" s="58"/>
      <c r="J69" s="58"/>
    </row>
    <row r="70" spans="1:10">
      <c r="A70" s="21"/>
      <c r="B70" s="58"/>
      <c r="C70" s="68"/>
      <c r="D70" s="58"/>
      <c r="E70" s="58"/>
      <c r="F70" s="58"/>
      <c r="G70" s="58"/>
      <c r="H70" s="58"/>
      <c r="I70" s="58"/>
      <c r="J70" s="58"/>
    </row>
    <row r="71" spans="1:10">
      <c r="A71" s="21"/>
      <c r="B71" s="58"/>
      <c r="C71" s="68"/>
      <c r="D71" s="58"/>
      <c r="E71" s="58"/>
      <c r="F71" s="58"/>
      <c r="G71" s="58"/>
      <c r="H71" s="58"/>
      <c r="I71" s="58"/>
      <c r="J71" s="58"/>
    </row>
    <row r="72" spans="1:10">
      <c r="A72" s="21"/>
      <c r="B72" s="58"/>
      <c r="C72" s="58"/>
      <c r="D72" s="68"/>
      <c r="E72" s="68"/>
      <c r="F72" s="68"/>
      <c r="G72" s="58"/>
      <c r="H72" s="58"/>
      <c r="I72" s="58"/>
      <c r="J72" s="58"/>
    </row>
    <row r="73" spans="1:10">
      <c r="A73" s="21"/>
      <c r="B73" s="58"/>
      <c r="C73" s="68"/>
      <c r="D73" s="58"/>
      <c r="E73" s="58"/>
      <c r="F73" s="58"/>
      <c r="G73" s="58"/>
      <c r="H73" s="58"/>
      <c r="I73" s="58"/>
      <c r="J73" s="58"/>
    </row>
    <row r="74" spans="1:10">
      <c r="A74" s="21"/>
      <c r="B74" s="58"/>
      <c r="C74" s="68"/>
      <c r="D74" s="58"/>
      <c r="E74" s="58"/>
      <c r="F74" s="58"/>
      <c r="G74" s="58"/>
      <c r="H74" s="58"/>
      <c r="I74" s="58"/>
      <c r="J74" s="58"/>
    </row>
    <row r="75" spans="1:10">
      <c r="A75" s="21"/>
      <c r="B75" s="58"/>
      <c r="C75" s="68"/>
      <c r="D75" s="68"/>
      <c r="E75" s="68"/>
      <c r="F75" s="68"/>
      <c r="G75" s="58"/>
      <c r="H75" s="58"/>
      <c r="I75" s="58"/>
      <c r="J75" s="58"/>
    </row>
    <row r="76" spans="1:10">
      <c r="A76" s="21"/>
      <c r="B76" s="58"/>
      <c r="C76" s="68"/>
      <c r="D76" s="58"/>
      <c r="E76" s="58"/>
      <c r="F76" s="58"/>
      <c r="G76" s="58"/>
      <c r="H76" s="58"/>
      <c r="I76" s="58"/>
      <c r="J76" s="58"/>
    </row>
    <row r="77" spans="1:10">
      <c r="A77" s="21"/>
      <c r="B77" s="58"/>
      <c r="C77" s="68"/>
      <c r="D77" s="58"/>
      <c r="E77" s="58"/>
      <c r="F77" s="58"/>
      <c r="G77" s="58"/>
      <c r="H77" s="58"/>
      <c r="I77" s="58"/>
      <c r="J77" s="58"/>
    </row>
    <row r="78" spans="1:10">
      <c r="A78" s="21"/>
      <c r="B78" s="58"/>
      <c r="C78" s="58"/>
      <c r="D78" s="58"/>
      <c r="E78" s="58"/>
      <c r="F78" s="58"/>
      <c r="G78" s="58"/>
      <c r="H78" s="58"/>
      <c r="I78" s="58"/>
      <c r="J78" s="58"/>
    </row>
    <row r="79" spans="1:10">
      <c r="A79" s="21"/>
      <c r="B79" s="115"/>
      <c r="C79" s="115"/>
      <c r="D79" s="115"/>
      <c r="E79" s="115"/>
      <c r="F79" s="115"/>
      <c r="G79" s="115"/>
      <c r="H79" s="115"/>
      <c r="I79" s="115"/>
      <c r="J79" s="58"/>
    </row>
    <row r="80" spans="1:10">
      <c r="A80" s="21"/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29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{39246380-C288-43A4-8E2D-E0C4D20962CE}</x14:id>
        </ext>
      </extLst>
    </cfRule>
  </conditionalFormatting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{5874CFBE-425A-41E3-8842-06C862F26E49}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9246380-C288-43A4-8E2D-E0C4D20962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I29:I78</xm:sqref>
        </x14:conditionalFormatting>
        <x14:conditionalFormatting xmlns:xm="http://schemas.microsoft.com/office/excel/2006/main">
          <x14:cfRule type="dataBar" id="{5874CFBE-425A-41E3-8842-06C862F26E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0"/>
  <sheetViews>
    <sheetView workbookViewId="0">
      <selection activeCell="C27" sqref="B4:C27"/>
    </sheetView>
  </sheetViews>
  <sheetFormatPr defaultRowHeight="15"/>
  <cols>
    <col min="1" max="1" width="8.85546875" style="199"/>
    <col min="2" max="2" width="8.85546875" style="120"/>
    <col min="3" max="3" width="46" style="107" customWidth="1"/>
    <col min="4" max="4" width="5.7109375" customWidth="1"/>
    <col min="5" max="5" width="8.7109375" customWidth="1"/>
    <col min="6" max="6" width="4.140625" customWidth="1"/>
    <col min="7" max="7" width="10.7109375" style="45" customWidth="1"/>
    <col min="8" max="8" width="17.140625" style="45" customWidth="1"/>
    <col min="9" max="9" width="7.7109375" customWidth="1"/>
    <col min="10" max="10" width="7" customWidth="1"/>
    <col min="11" max="11" width="11.85546875" customWidth="1"/>
    <col min="12" max="12" width="8.28515625" customWidth="1"/>
    <col min="13" max="14" width="8.85546875" style="200"/>
  </cols>
  <sheetData>
    <row r="1" spans="2:88">
      <c r="F1" s="45"/>
      <c r="K1" s="1" t="s">
        <v>16</v>
      </c>
      <c r="L1" s="1"/>
    </row>
    <row r="2" spans="2:88">
      <c r="F2" s="45"/>
      <c r="I2" s="12" t="s">
        <v>3</v>
      </c>
      <c r="J2" s="13"/>
      <c r="K2" s="16"/>
      <c r="L2" s="19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</row>
    <row r="3" spans="2:88">
      <c r="B3" s="119"/>
      <c r="C3" s="108"/>
      <c r="D3" s="14" t="s">
        <v>4</v>
      </c>
      <c r="E3" s="15"/>
      <c r="F3" s="48"/>
      <c r="G3" s="48"/>
      <c r="H3" s="48"/>
      <c r="I3" s="6" t="s">
        <v>0</v>
      </c>
      <c r="J3" s="6" t="s">
        <v>0</v>
      </c>
      <c r="K3" s="17"/>
      <c r="L3" s="18"/>
    </row>
    <row r="4" spans="2:88">
      <c r="B4" s="138" t="s">
        <v>5</v>
      </c>
      <c r="C4" s="109" t="s">
        <v>6</v>
      </c>
      <c r="D4" s="5">
        <v>1</v>
      </c>
      <c r="E4" s="5">
        <v>2</v>
      </c>
      <c r="F4" s="5">
        <v>3</v>
      </c>
      <c r="G4" s="58">
        <v>4</v>
      </c>
      <c r="H4" s="58">
        <v>5</v>
      </c>
      <c r="I4" s="7">
        <v>43586</v>
      </c>
      <c r="J4" s="26">
        <v>44409</v>
      </c>
      <c r="K4" s="6" t="s">
        <v>7</v>
      </c>
      <c r="L4" s="6" t="s">
        <v>8</v>
      </c>
    </row>
    <row r="5" spans="2:88">
      <c r="B5" s="122">
        <v>1</v>
      </c>
      <c r="C5" s="118" t="s">
        <v>309</v>
      </c>
      <c r="D5" s="125" t="s">
        <v>9</v>
      </c>
      <c r="E5" s="125" t="s">
        <v>10</v>
      </c>
      <c r="F5" s="125" t="s">
        <v>11</v>
      </c>
      <c r="G5" s="125" t="s">
        <v>325</v>
      </c>
      <c r="H5" s="126" t="s">
        <v>326</v>
      </c>
      <c r="I5" s="9">
        <v>2</v>
      </c>
      <c r="J5" s="8">
        <v>0</v>
      </c>
      <c r="K5" s="9">
        <f t="shared" ref="K5:K27" si="0">J5-I5</f>
        <v>-2</v>
      </c>
      <c r="L5" s="9"/>
      <c r="O5" s="24"/>
    </row>
    <row r="6" spans="2:88">
      <c r="B6" s="122">
        <v>2</v>
      </c>
      <c r="C6" s="118" t="s">
        <v>308</v>
      </c>
      <c r="D6" s="125" t="s">
        <v>9</v>
      </c>
      <c r="E6" s="125" t="s">
        <v>10</v>
      </c>
      <c r="F6" s="125" t="s">
        <v>11</v>
      </c>
      <c r="G6" s="125" t="s">
        <v>325</v>
      </c>
      <c r="H6" s="125" t="s">
        <v>326</v>
      </c>
      <c r="I6" s="9">
        <v>3</v>
      </c>
      <c r="J6" s="8">
        <v>3</v>
      </c>
      <c r="K6" s="9">
        <f t="shared" si="0"/>
        <v>0</v>
      </c>
      <c r="L6" s="9"/>
      <c r="O6" s="24"/>
      <c r="P6" s="24"/>
    </row>
    <row r="7" spans="2:88">
      <c r="B7" s="122">
        <v>3</v>
      </c>
      <c r="C7" s="118" t="s">
        <v>324</v>
      </c>
      <c r="D7" s="125" t="s">
        <v>12</v>
      </c>
      <c r="E7" s="125" t="s">
        <v>13</v>
      </c>
      <c r="F7" s="125" t="s">
        <v>14</v>
      </c>
      <c r="G7" s="125" t="s">
        <v>325</v>
      </c>
      <c r="H7" s="125" t="s">
        <v>326</v>
      </c>
      <c r="I7" s="9">
        <v>1</v>
      </c>
      <c r="J7" s="8">
        <v>1</v>
      </c>
      <c r="K7" s="9">
        <f t="shared" si="0"/>
        <v>0</v>
      </c>
      <c r="L7" s="9"/>
      <c r="O7" s="24"/>
      <c r="P7" s="24"/>
    </row>
    <row r="8" spans="2:88">
      <c r="B8" s="122">
        <v>4</v>
      </c>
      <c r="C8" s="118" t="s">
        <v>306</v>
      </c>
      <c r="D8" s="125" t="s">
        <v>9</v>
      </c>
      <c r="E8" s="125" t="s">
        <v>10</v>
      </c>
      <c r="F8" s="125" t="s">
        <v>11</v>
      </c>
      <c r="G8" s="125" t="s">
        <v>325</v>
      </c>
      <c r="H8" s="125" t="s">
        <v>326</v>
      </c>
      <c r="I8" s="9">
        <v>1</v>
      </c>
      <c r="J8" s="8">
        <v>1</v>
      </c>
      <c r="K8" s="9">
        <f t="shared" si="0"/>
        <v>0</v>
      </c>
      <c r="L8" s="9"/>
      <c r="O8" s="24"/>
      <c r="P8" s="24"/>
    </row>
    <row r="9" spans="2:88">
      <c r="B9" s="122">
        <v>5</v>
      </c>
      <c r="C9" s="118" t="s">
        <v>305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9">
        <v>3</v>
      </c>
      <c r="J9" s="8">
        <v>3</v>
      </c>
      <c r="K9" s="9">
        <f t="shared" si="0"/>
        <v>0</v>
      </c>
      <c r="L9" s="9"/>
      <c r="O9" s="24"/>
      <c r="P9" s="24"/>
    </row>
    <row r="10" spans="2:88">
      <c r="B10" s="122">
        <v>7</v>
      </c>
      <c r="C10" s="118" t="s">
        <v>304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9">
        <v>0</v>
      </c>
      <c r="J10" s="8">
        <v>0</v>
      </c>
      <c r="K10" s="9">
        <f t="shared" si="0"/>
        <v>0</v>
      </c>
      <c r="L10" s="9"/>
      <c r="O10" s="24"/>
      <c r="P10" s="24"/>
    </row>
    <row r="11" spans="2:88">
      <c r="B11" s="122">
        <v>8</v>
      </c>
      <c r="C11" s="118" t="s">
        <v>303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9">
        <v>0</v>
      </c>
      <c r="J11" s="8">
        <v>0</v>
      </c>
      <c r="K11" s="9">
        <f t="shared" si="0"/>
        <v>0</v>
      </c>
      <c r="L11" s="9"/>
      <c r="O11" s="24"/>
      <c r="P11" s="24"/>
    </row>
    <row r="12" spans="2:88">
      <c r="B12" s="122">
        <v>6</v>
      </c>
      <c r="C12" s="118" t="s">
        <v>302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9">
        <v>2</v>
      </c>
      <c r="J12" s="8">
        <v>2</v>
      </c>
      <c r="K12" s="9">
        <f t="shared" si="0"/>
        <v>0</v>
      </c>
      <c r="L12" s="9">
        <v>1</v>
      </c>
      <c r="O12" s="24"/>
      <c r="P12" s="24"/>
    </row>
    <row r="13" spans="2:88">
      <c r="B13" s="122">
        <v>9</v>
      </c>
      <c r="C13" s="118" t="s">
        <v>301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9">
        <v>3</v>
      </c>
      <c r="J13" s="8">
        <v>1</v>
      </c>
      <c r="K13" s="9">
        <f t="shared" si="0"/>
        <v>-2</v>
      </c>
      <c r="L13" s="9"/>
      <c r="O13" s="24"/>
      <c r="P13" s="24"/>
    </row>
    <row r="14" spans="2:88" ht="22.5">
      <c r="B14" s="122">
        <v>10</v>
      </c>
      <c r="C14" s="131" t="s">
        <v>300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9">
        <v>1</v>
      </c>
      <c r="J14" s="8">
        <v>1</v>
      </c>
      <c r="K14" s="9">
        <f t="shared" si="0"/>
        <v>0</v>
      </c>
      <c r="L14" s="9">
        <v>1</v>
      </c>
      <c r="O14" s="24"/>
      <c r="P14" s="24"/>
    </row>
    <row r="15" spans="2:88">
      <c r="B15" s="122">
        <v>11</v>
      </c>
      <c r="C15" s="118" t="s">
        <v>299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9">
        <v>2</v>
      </c>
      <c r="J15" s="8">
        <v>1</v>
      </c>
      <c r="K15" s="9">
        <f t="shared" si="0"/>
        <v>-1</v>
      </c>
      <c r="L15" s="9"/>
      <c r="O15" s="24"/>
      <c r="P15" s="24"/>
    </row>
    <row r="16" spans="2:88">
      <c r="B16" s="122">
        <v>12</v>
      </c>
      <c r="C16" s="118" t="s">
        <v>298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9">
        <v>2</v>
      </c>
      <c r="J16" s="8">
        <v>2</v>
      </c>
      <c r="K16" s="9">
        <f t="shared" si="0"/>
        <v>0</v>
      </c>
      <c r="L16" s="9"/>
      <c r="O16" s="24"/>
      <c r="P16" s="24"/>
    </row>
    <row r="17" spans="2:16">
      <c r="B17" s="122">
        <v>13</v>
      </c>
      <c r="C17" s="118" t="s">
        <v>297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9">
        <v>0</v>
      </c>
      <c r="J17" s="8">
        <v>0</v>
      </c>
      <c r="K17" s="9">
        <f t="shared" si="0"/>
        <v>0</v>
      </c>
      <c r="L17" s="9"/>
      <c r="O17" s="24"/>
      <c r="P17" s="24"/>
    </row>
    <row r="18" spans="2:16">
      <c r="B18" s="122">
        <v>14</v>
      </c>
      <c r="C18" s="118" t="s">
        <v>296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9">
        <v>1</v>
      </c>
      <c r="J18" s="8">
        <v>1</v>
      </c>
      <c r="K18" s="9">
        <f t="shared" si="0"/>
        <v>0</v>
      </c>
      <c r="L18" s="9"/>
      <c r="O18" s="24"/>
      <c r="P18" s="24"/>
    </row>
    <row r="19" spans="2:16">
      <c r="B19" s="122">
        <v>15</v>
      </c>
      <c r="C19" s="118" t="s">
        <v>291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9">
        <v>2</v>
      </c>
      <c r="J19" s="8">
        <v>2</v>
      </c>
      <c r="K19" s="9">
        <f t="shared" si="0"/>
        <v>0</v>
      </c>
      <c r="L19" s="9">
        <v>1</v>
      </c>
      <c r="O19" s="24"/>
      <c r="P19" s="24"/>
    </row>
    <row r="20" spans="2:16">
      <c r="B20" s="122">
        <v>16</v>
      </c>
      <c r="C20" s="118" t="s">
        <v>292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9">
        <v>3</v>
      </c>
      <c r="J20" s="8">
        <v>2</v>
      </c>
      <c r="K20" s="9">
        <f t="shared" si="0"/>
        <v>-1</v>
      </c>
      <c r="L20" s="9"/>
      <c r="O20" s="24"/>
      <c r="P20" s="24"/>
    </row>
    <row r="21" spans="2:16">
      <c r="B21" s="122">
        <v>17</v>
      </c>
      <c r="C21" s="118" t="s">
        <v>293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9">
        <v>3</v>
      </c>
      <c r="J21" s="8">
        <v>3</v>
      </c>
      <c r="K21" s="9">
        <f t="shared" si="0"/>
        <v>0</v>
      </c>
      <c r="L21" s="9"/>
      <c r="O21" s="24"/>
      <c r="P21" s="24"/>
    </row>
    <row r="22" spans="2:16">
      <c r="B22" s="122">
        <v>18</v>
      </c>
      <c r="C22" s="118" t="s">
        <v>294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9">
        <v>3</v>
      </c>
      <c r="J22" s="8">
        <v>3</v>
      </c>
      <c r="K22" s="9">
        <f t="shared" si="0"/>
        <v>0</v>
      </c>
      <c r="L22" s="9"/>
      <c r="O22" s="24"/>
      <c r="P22" s="24"/>
    </row>
    <row r="23" spans="2:16">
      <c r="B23" s="122">
        <v>19</v>
      </c>
      <c r="C23" s="118" t="s">
        <v>290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9">
        <v>3</v>
      </c>
      <c r="J23" s="8">
        <v>3</v>
      </c>
      <c r="K23" s="9">
        <f t="shared" si="0"/>
        <v>0</v>
      </c>
      <c r="L23" s="9"/>
      <c r="O23" s="24"/>
      <c r="P23" s="24"/>
    </row>
    <row r="24" spans="2:16">
      <c r="B24" s="122">
        <v>20</v>
      </c>
      <c r="C24" s="118" t="s">
        <v>295</v>
      </c>
      <c r="D24" s="127" t="s">
        <v>9</v>
      </c>
      <c r="E24" s="127" t="s">
        <v>10</v>
      </c>
      <c r="F24" s="127" t="s">
        <v>11</v>
      </c>
      <c r="G24" s="125" t="s">
        <v>325</v>
      </c>
      <c r="H24" s="125" t="s">
        <v>326</v>
      </c>
      <c r="I24" s="10">
        <v>3</v>
      </c>
      <c r="J24" s="11">
        <v>3</v>
      </c>
      <c r="K24" s="10">
        <f t="shared" si="0"/>
        <v>0</v>
      </c>
      <c r="L24" s="10"/>
      <c r="O24" s="24"/>
      <c r="P24" s="24"/>
    </row>
    <row r="25" spans="2:16">
      <c r="B25" s="122">
        <v>21</v>
      </c>
      <c r="C25" s="118" t="s">
        <v>289</v>
      </c>
      <c r="D25" s="125" t="s">
        <v>9</v>
      </c>
      <c r="E25" s="125" t="s">
        <v>10</v>
      </c>
      <c r="F25" s="125" t="s">
        <v>11</v>
      </c>
      <c r="G25" s="125" t="s">
        <v>325</v>
      </c>
      <c r="H25" s="125" t="s">
        <v>326</v>
      </c>
      <c r="I25" s="9">
        <v>0</v>
      </c>
      <c r="J25" s="9">
        <v>0</v>
      </c>
      <c r="K25" s="9">
        <f t="shared" si="0"/>
        <v>0</v>
      </c>
      <c r="L25" s="9">
        <v>1</v>
      </c>
      <c r="O25" s="24"/>
      <c r="P25" s="24"/>
    </row>
    <row r="26" spans="2:16">
      <c r="B26" s="167" t="s">
        <v>349</v>
      </c>
      <c r="C26" s="167"/>
      <c r="D26" s="168"/>
      <c r="E26" s="168"/>
      <c r="F26" s="168"/>
      <c r="G26" s="168"/>
      <c r="H26" s="168"/>
      <c r="I26" s="167">
        <f>SUM(I5:I25)</f>
        <v>38</v>
      </c>
      <c r="J26" s="167">
        <f>SUM(J5:J25)</f>
        <v>32</v>
      </c>
      <c r="K26" s="167">
        <f t="shared" si="0"/>
        <v>-6</v>
      </c>
      <c r="L26" s="168"/>
      <c r="O26" s="24"/>
      <c r="P26" s="24"/>
    </row>
    <row r="27" spans="2:16">
      <c r="B27" s="167" t="s">
        <v>350</v>
      </c>
      <c r="C27" s="167"/>
      <c r="D27" s="168"/>
      <c r="E27" s="168"/>
      <c r="F27" s="168"/>
      <c r="G27" s="168"/>
      <c r="H27" s="168"/>
      <c r="I27" s="169">
        <f>I26/(3*74)</f>
        <v>0.17117117117117117</v>
      </c>
      <c r="J27" s="169">
        <f>J26/(3*74)</f>
        <v>0.14414414414414414</v>
      </c>
      <c r="K27" s="167">
        <f t="shared" si="0"/>
        <v>-2.7027027027027029E-2</v>
      </c>
      <c r="L27" s="168"/>
      <c r="O27" s="24"/>
      <c r="P27" s="24"/>
    </row>
    <row r="28" spans="2:16">
      <c r="B28" s="123"/>
      <c r="C28" s="113"/>
      <c r="D28" s="58"/>
      <c r="E28" s="58"/>
      <c r="F28" s="58"/>
      <c r="G28" s="58"/>
      <c r="H28" s="58"/>
      <c r="I28" s="58"/>
      <c r="J28" s="58"/>
      <c r="K28" s="58"/>
      <c r="L28" s="58"/>
      <c r="O28" s="24"/>
      <c r="P28" s="24"/>
    </row>
    <row r="29" spans="2:16">
      <c r="B29" s="123"/>
      <c r="C29" s="113"/>
      <c r="D29" s="58"/>
      <c r="E29" s="58"/>
      <c r="F29" s="58"/>
      <c r="G29" s="58"/>
      <c r="H29" s="58"/>
      <c r="I29" s="58"/>
      <c r="J29" s="58"/>
      <c r="K29" s="58"/>
      <c r="L29" s="58"/>
      <c r="O29" s="24"/>
      <c r="P29" s="24"/>
    </row>
    <row r="30" spans="2:16">
      <c r="B30" s="123"/>
      <c r="C30" s="113"/>
      <c r="D30" s="68"/>
      <c r="E30" s="68"/>
      <c r="F30" s="68"/>
      <c r="G30" s="68"/>
      <c r="H30" s="68"/>
      <c r="I30" s="58"/>
      <c r="J30" s="58"/>
      <c r="K30" s="58"/>
      <c r="L30" s="58"/>
      <c r="O30" s="24"/>
      <c r="P30" s="24"/>
    </row>
    <row r="31" spans="2:16">
      <c r="B31" s="123"/>
      <c r="C31" s="112"/>
      <c r="D31" s="58"/>
      <c r="E31" s="58"/>
      <c r="F31" s="58"/>
      <c r="G31" s="58"/>
      <c r="H31" s="58"/>
      <c r="I31" s="58"/>
      <c r="J31" s="58"/>
      <c r="K31" s="58"/>
      <c r="L31" s="58"/>
      <c r="O31" s="24"/>
      <c r="P31" s="24"/>
    </row>
    <row r="32" spans="2:16">
      <c r="B32" s="123"/>
      <c r="C32" s="113"/>
      <c r="D32" s="58"/>
      <c r="E32" s="58"/>
      <c r="F32" s="58"/>
      <c r="G32" s="58"/>
      <c r="H32" s="58"/>
      <c r="I32" s="58"/>
      <c r="J32" s="58"/>
      <c r="K32" s="58"/>
      <c r="L32" s="58"/>
      <c r="O32" s="24"/>
      <c r="P32" s="24"/>
    </row>
    <row r="33" spans="2:16">
      <c r="B33" s="123"/>
      <c r="C33" s="113"/>
      <c r="D33" s="58"/>
      <c r="E33" s="58"/>
      <c r="F33" s="58"/>
      <c r="G33" s="58"/>
      <c r="H33" s="58"/>
      <c r="I33" s="58"/>
      <c r="J33" s="58"/>
      <c r="K33" s="58"/>
      <c r="L33" s="58"/>
      <c r="O33" s="24"/>
      <c r="P33" s="24"/>
    </row>
    <row r="34" spans="2:16">
      <c r="B34" s="123"/>
      <c r="C34" s="113"/>
      <c r="D34" s="58"/>
      <c r="E34" s="58"/>
      <c r="F34" s="58"/>
      <c r="G34" s="58"/>
      <c r="H34" s="58"/>
      <c r="I34" s="58"/>
      <c r="J34" s="58"/>
      <c r="K34" s="58"/>
      <c r="L34" s="58"/>
      <c r="O34" s="24"/>
      <c r="P34" s="24"/>
    </row>
    <row r="35" spans="2:16">
      <c r="B35" s="123"/>
      <c r="C35" s="113"/>
      <c r="D35" s="58"/>
      <c r="E35" s="58"/>
      <c r="F35" s="58"/>
      <c r="G35" s="58"/>
      <c r="H35" s="58"/>
      <c r="I35" s="58"/>
      <c r="J35" s="58"/>
      <c r="K35" s="58"/>
      <c r="L35" s="58"/>
      <c r="O35" s="24"/>
      <c r="P35" s="24"/>
    </row>
    <row r="36" spans="2:16">
      <c r="B36" s="123"/>
      <c r="C36" s="113"/>
      <c r="D36" s="114"/>
      <c r="E36" s="58"/>
      <c r="F36" s="58"/>
      <c r="G36" s="58"/>
      <c r="H36" s="58"/>
      <c r="I36" s="58"/>
      <c r="J36" s="58"/>
      <c r="K36" s="58"/>
      <c r="L36" s="58"/>
      <c r="O36" s="24"/>
      <c r="P36" s="24"/>
    </row>
    <row r="37" spans="2:16">
      <c r="B37" s="123"/>
      <c r="C37" s="112"/>
      <c r="D37" s="58"/>
      <c r="E37" s="58"/>
      <c r="F37" s="58"/>
      <c r="G37" s="58"/>
      <c r="H37" s="58"/>
      <c r="I37" s="58"/>
      <c r="J37" s="58"/>
      <c r="K37" s="58"/>
      <c r="L37" s="58"/>
      <c r="O37" s="24"/>
      <c r="P37" s="24"/>
    </row>
    <row r="38" spans="2:16">
      <c r="B38" s="123"/>
      <c r="C38" s="113"/>
      <c r="D38" s="58"/>
      <c r="E38" s="58"/>
      <c r="F38" s="58"/>
      <c r="G38" s="58"/>
      <c r="H38" s="58"/>
      <c r="I38" s="58"/>
      <c r="J38" s="58"/>
      <c r="K38" s="58"/>
      <c r="L38" s="58"/>
      <c r="O38" s="24"/>
      <c r="P38" s="24"/>
    </row>
    <row r="39" spans="2:16">
      <c r="B39" s="123"/>
      <c r="C39" s="113"/>
      <c r="D39" s="58"/>
      <c r="E39" s="58"/>
      <c r="F39" s="58"/>
      <c r="G39" s="58"/>
      <c r="H39" s="58"/>
      <c r="I39" s="58"/>
      <c r="J39" s="58"/>
      <c r="K39" s="58"/>
      <c r="L39" s="58"/>
      <c r="O39" s="24"/>
      <c r="P39" s="24"/>
    </row>
    <row r="40" spans="2:16">
      <c r="B40" s="123"/>
      <c r="C40" s="113"/>
      <c r="D40" s="58"/>
      <c r="E40" s="58"/>
      <c r="F40" s="58"/>
      <c r="G40" s="58"/>
      <c r="H40" s="58"/>
      <c r="I40" s="58"/>
      <c r="J40" s="58"/>
      <c r="K40" s="58"/>
      <c r="L40" s="58"/>
      <c r="O40" s="24"/>
      <c r="P40" s="24"/>
    </row>
    <row r="41" spans="2:16">
      <c r="B41" s="123"/>
      <c r="C41" s="113"/>
      <c r="D41" s="58"/>
      <c r="E41" s="58"/>
      <c r="F41" s="58"/>
      <c r="G41" s="58"/>
      <c r="H41" s="58"/>
      <c r="I41" s="58"/>
      <c r="J41" s="58"/>
      <c r="K41" s="58"/>
      <c r="L41" s="58"/>
      <c r="O41" s="24"/>
      <c r="P41" s="24"/>
    </row>
    <row r="42" spans="2:16">
      <c r="B42" s="123"/>
      <c r="C42" s="112"/>
      <c r="D42" s="58"/>
      <c r="E42" s="58"/>
      <c r="F42" s="58"/>
      <c r="G42" s="58"/>
      <c r="H42" s="58"/>
      <c r="I42" s="58"/>
      <c r="J42" s="58"/>
      <c r="K42" s="58"/>
      <c r="L42" s="58"/>
      <c r="O42" s="24"/>
      <c r="P42" s="24"/>
    </row>
    <row r="43" spans="2:16">
      <c r="B43" s="123"/>
      <c r="C43" s="112"/>
      <c r="D43" s="58"/>
      <c r="E43" s="58"/>
      <c r="F43" s="58"/>
      <c r="G43" s="58"/>
      <c r="H43" s="58"/>
      <c r="I43" s="58"/>
      <c r="J43" s="58"/>
      <c r="K43" s="58"/>
      <c r="L43" s="58"/>
      <c r="O43" s="24"/>
      <c r="P43" s="24"/>
    </row>
    <row r="44" spans="2:16">
      <c r="B44" s="123"/>
      <c r="C44" s="112"/>
      <c r="D44" s="68"/>
      <c r="E44" s="68"/>
      <c r="F44" s="68"/>
      <c r="G44" s="68"/>
      <c r="H44" s="68"/>
      <c r="I44" s="58"/>
      <c r="J44" s="58"/>
      <c r="K44" s="58"/>
      <c r="L44" s="58"/>
      <c r="O44" s="24"/>
      <c r="P44" s="24"/>
    </row>
    <row r="45" spans="2:16">
      <c r="B45" s="123"/>
      <c r="C45" s="113"/>
      <c r="D45" s="58"/>
      <c r="E45" s="58"/>
      <c r="F45" s="58"/>
      <c r="G45" s="58"/>
      <c r="H45" s="58"/>
      <c r="I45" s="58"/>
      <c r="J45" s="58"/>
      <c r="K45" s="58"/>
      <c r="L45" s="58"/>
      <c r="O45" s="24"/>
      <c r="P45" s="24"/>
    </row>
    <row r="46" spans="2:16">
      <c r="B46" s="123"/>
      <c r="C46" s="112"/>
      <c r="D46" s="58"/>
      <c r="E46" s="58"/>
      <c r="F46" s="58"/>
      <c r="G46" s="58"/>
      <c r="H46" s="58"/>
      <c r="I46" s="58"/>
      <c r="J46" s="58"/>
      <c r="K46" s="58"/>
      <c r="L46" s="58"/>
      <c r="O46" s="24"/>
      <c r="P46" s="24"/>
    </row>
    <row r="47" spans="2:16">
      <c r="B47" s="123"/>
      <c r="C47" s="112"/>
      <c r="D47" s="68"/>
      <c r="E47" s="68"/>
      <c r="F47" s="68"/>
      <c r="G47" s="68"/>
      <c r="H47" s="68"/>
      <c r="I47" s="58"/>
      <c r="J47" s="58"/>
      <c r="K47" s="58"/>
      <c r="L47" s="58"/>
      <c r="O47" s="24"/>
      <c r="P47" s="24"/>
    </row>
    <row r="48" spans="2:16">
      <c r="B48" s="123"/>
      <c r="C48" s="113"/>
      <c r="D48" s="68"/>
      <c r="E48" s="68"/>
      <c r="F48" s="68"/>
      <c r="G48" s="68"/>
      <c r="H48" s="68"/>
      <c r="I48" s="58"/>
      <c r="J48" s="58"/>
      <c r="K48" s="58"/>
      <c r="L48" s="58"/>
      <c r="O48" s="24"/>
      <c r="P48" s="24"/>
    </row>
    <row r="49" spans="2:16">
      <c r="B49" s="123"/>
      <c r="C49" s="113"/>
      <c r="D49" s="68"/>
      <c r="E49" s="68"/>
      <c r="F49" s="68"/>
      <c r="G49" s="68"/>
      <c r="H49" s="68"/>
      <c r="I49" s="58"/>
      <c r="J49" s="58"/>
      <c r="K49" s="58"/>
      <c r="L49" s="58"/>
      <c r="O49" s="24"/>
      <c r="P49" s="24"/>
    </row>
    <row r="50" spans="2:16">
      <c r="B50" s="123"/>
      <c r="C50" s="112"/>
      <c r="D50" s="58"/>
      <c r="E50" s="58"/>
      <c r="F50" s="58"/>
      <c r="G50" s="58"/>
      <c r="H50" s="58"/>
      <c r="I50" s="58"/>
      <c r="J50" s="58"/>
      <c r="K50" s="58"/>
      <c r="L50" s="58"/>
      <c r="O50" s="24"/>
      <c r="P50" s="24"/>
    </row>
    <row r="51" spans="2:16">
      <c r="B51" s="123"/>
      <c r="C51" s="112"/>
      <c r="D51" s="58"/>
      <c r="E51" s="58"/>
      <c r="F51" s="58"/>
      <c r="G51" s="58"/>
      <c r="H51" s="58"/>
      <c r="I51" s="58"/>
      <c r="J51" s="58"/>
      <c r="K51" s="58"/>
      <c r="L51" s="58"/>
      <c r="O51" s="24"/>
      <c r="P51" s="24"/>
    </row>
    <row r="52" spans="2:16">
      <c r="B52" s="123"/>
      <c r="C52" s="113"/>
      <c r="D52" s="68"/>
      <c r="E52" s="68"/>
      <c r="F52" s="68"/>
      <c r="G52" s="68"/>
      <c r="H52" s="68"/>
      <c r="I52" s="58"/>
      <c r="J52" s="58"/>
      <c r="K52" s="58"/>
      <c r="L52" s="58"/>
      <c r="O52" s="24"/>
      <c r="P52" s="24"/>
    </row>
    <row r="53" spans="2:16">
      <c r="B53" s="123"/>
      <c r="C53" s="113"/>
      <c r="D53" s="68"/>
      <c r="E53" s="68"/>
      <c r="F53" s="68"/>
      <c r="G53" s="68"/>
      <c r="H53" s="68"/>
      <c r="I53" s="58"/>
      <c r="J53" s="58"/>
      <c r="K53" s="58"/>
      <c r="L53" s="58"/>
      <c r="O53" s="24"/>
      <c r="P53" s="24"/>
    </row>
    <row r="54" spans="2:16">
      <c r="B54" s="123"/>
      <c r="C54" s="113"/>
      <c r="D54" s="58"/>
      <c r="E54" s="58"/>
      <c r="F54" s="58"/>
      <c r="G54" s="58"/>
      <c r="H54" s="58"/>
      <c r="I54" s="58"/>
      <c r="J54" s="58"/>
      <c r="K54" s="58"/>
      <c r="L54" s="58"/>
      <c r="O54" s="24"/>
      <c r="P54" s="24"/>
    </row>
    <row r="55" spans="2:16">
      <c r="B55" s="123"/>
      <c r="C55" s="112"/>
      <c r="D55" s="68"/>
      <c r="E55" s="68"/>
      <c r="F55" s="68"/>
      <c r="G55" s="68"/>
      <c r="H55" s="68"/>
      <c r="I55" s="58"/>
      <c r="J55" s="58"/>
      <c r="K55" s="58"/>
      <c r="L55" s="58"/>
      <c r="O55" s="24"/>
      <c r="P55" s="24"/>
    </row>
    <row r="56" spans="2:16">
      <c r="B56" s="123"/>
      <c r="C56" s="112"/>
      <c r="D56" s="58"/>
      <c r="E56" s="58"/>
      <c r="F56" s="58"/>
      <c r="G56" s="58"/>
      <c r="H56" s="58"/>
      <c r="I56" s="58"/>
      <c r="J56" s="58"/>
      <c r="K56" s="58"/>
      <c r="L56" s="58"/>
      <c r="O56" s="24"/>
      <c r="P56" s="24"/>
    </row>
    <row r="57" spans="2:16">
      <c r="B57" s="123"/>
      <c r="C57" s="112"/>
      <c r="D57" s="58"/>
      <c r="E57" s="58"/>
      <c r="F57" s="58"/>
      <c r="G57" s="58"/>
      <c r="H57" s="58"/>
      <c r="I57" s="58"/>
      <c r="J57" s="58"/>
      <c r="K57" s="58"/>
      <c r="L57" s="58"/>
      <c r="O57" s="24"/>
      <c r="P57" s="24"/>
    </row>
    <row r="58" spans="2:16">
      <c r="B58" s="123"/>
      <c r="C58" s="112"/>
      <c r="D58" s="58"/>
      <c r="E58" s="58"/>
      <c r="F58" s="58"/>
      <c r="G58" s="58"/>
      <c r="H58" s="58"/>
      <c r="I58" s="58"/>
      <c r="J58" s="58"/>
      <c r="K58" s="58"/>
      <c r="L58" s="58"/>
      <c r="O58" s="24"/>
      <c r="P58" s="24"/>
    </row>
    <row r="59" spans="2:16">
      <c r="B59" s="123"/>
      <c r="C59" s="112"/>
      <c r="D59" s="58"/>
      <c r="E59" s="58"/>
      <c r="F59" s="58"/>
      <c r="G59" s="58"/>
      <c r="H59" s="58"/>
      <c r="I59" s="58"/>
      <c r="J59" s="58"/>
      <c r="K59" s="58"/>
      <c r="L59" s="58"/>
      <c r="O59" s="24"/>
      <c r="P59" s="24"/>
    </row>
    <row r="60" spans="2:16">
      <c r="B60" s="123"/>
      <c r="C60" s="112"/>
      <c r="D60" s="58"/>
      <c r="E60" s="58"/>
      <c r="F60" s="58"/>
      <c r="G60" s="58"/>
      <c r="H60" s="58"/>
      <c r="I60" s="58"/>
      <c r="J60" s="58"/>
      <c r="K60" s="58"/>
      <c r="L60" s="58"/>
      <c r="O60" s="24"/>
      <c r="P60" s="24"/>
    </row>
    <row r="61" spans="2:16">
      <c r="B61" s="123"/>
      <c r="C61" s="112"/>
      <c r="D61" s="58"/>
      <c r="E61" s="58"/>
      <c r="F61" s="58"/>
      <c r="G61" s="58"/>
      <c r="H61" s="58"/>
      <c r="I61" s="58"/>
      <c r="J61" s="58"/>
      <c r="K61" s="58"/>
      <c r="L61" s="58"/>
      <c r="O61" s="24"/>
      <c r="P61" s="24"/>
    </row>
    <row r="62" spans="2:16">
      <c r="B62" s="123"/>
      <c r="C62" s="112"/>
      <c r="D62" s="58"/>
      <c r="E62" s="58"/>
      <c r="F62" s="58"/>
      <c r="G62" s="58"/>
      <c r="H62" s="58"/>
      <c r="I62" s="58"/>
      <c r="J62" s="58"/>
      <c r="K62" s="58"/>
      <c r="L62" s="58"/>
      <c r="O62" s="24"/>
      <c r="P62" s="24"/>
    </row>
    <row r="63" spans="2:16">
      <c r="B63" s="123"/>
      <c r="C63" s="113"/>
      <c r="D63" s="58"/>
      <c r="E63" s="58"/>
      <c r="F63" s="58"/>
      <c r="G63" s="58"/>
      <c r="H63" s="58"/>
      <c r="I63" s="58"/>
      <c r="J63" s="58"/>
      <c r="K63" s="58"/>
      <c r="L63" s="58"/>
      <c r="O63" s="24"/>
      <c r="P63" s="24"/>
    </row>
    <row r="64" spans="2:16">
      <c r="B64" s="123"/>
      <c r="C64" s="113"/>
      <c r="D64" s="58"/>
      <c r="E64" s="58"/>
      <c r="F64" s="58"/>
      <c r="G64" s="58"/>
      <c r="H64" s="58"/>
      <c r="I64" s="58"/>
      <c r="J64" s="58"/>
      <c r="K64" s="58"/>
      <c r="L64" s="58"/>
      <c r="O64" s="24"/>
      <c r="P64" s="24"/>
    </row>
    <row r="65" spans="2:16">
      <c r="B65" s="123"/>
      <c r="C65" s="112"/>
      <c r="D65" s="58"/>
      <c r="E65" s="58"/>
      <c r="F65" s="58"/>
      <c r="G65" s="58"/>
      <c r="H65" s="58"/>
      <c r="I65" s="58"/>
      <c r="J65" s="58"/>
      <c r="K65" s="58"/>
      <c r="L65" s="58"/>
      <c r="O65" s="24"/>
      <c r="P65" s="24"/>
    </row>
    <row r="66" spans="2:16">
      <c r="B66" s="123"/>
      <c r="C66" s="113"/>
      <c r="D66" s="58"/>
      <c r="E66" s="58"/>
      <c r="F66" s="58"/>
      <c r="G66" s="58"/>
      <c r="H66" s="58"/>
      <c r="I66" s="58"/>
      <c r="J66" s="58"/>
      <c r="K66" s="58"/>
      <c r="L66" s="58"/>
      <c r="O66" s="24"/>
      <c r="P66" s="24"/>
    </row>
    <row r="67" spans="2:16">
      <c r="B67" s="123"/>
      <c r="C67" s="112"/>
      <c r="D67" s="58"/>
      <c r="E67" s="58"/>
      <c r="F67" s="58"/>
      <c r="G67" s="58"/>
      <c r="H67" s="58"/>
      <c r="I67" s="58"/>
      <c r="J67" s="58"/>
      <c r="K67" s="58"/>
      <c r="L67" s="58"/>
      <c r="O67" s="24"/>
      <c r="P67" s="24"/>
    </row>
    <row r="68" spans="2:16">
      <c r="B68" s="123"/>
      <c r="C68" s="112"/>
      <c r="D68" s="58"/>
      <c r="E68" s="58"/>
      <c r="F68" s="58"/>
      <c r="G68" s="58"/>
      <c r="H68" s="58"/>
      <c r="I68" s="58"/>
      <c r="J68" s="58"/>
      <c r="K68" s="58"/>
      <c r="L68" s="58"/>
      <c r="O68" s="24"/>
      <c r="P68" s="24"/>
    </row>
    <row r="69" spans="2:16">
      <c r="B69" s="123"/>
      <c r="C69" s="112"/>
      <c r="D69" s="58"/>
      <c r="E69" s="58"/>
      <c r="F69" s="58"/>
      <c r="G69" s="58"/>
      <c r="H69" s="58"/>
      <c r="I69" s="58"/>
      <c r="J69" s="58"/>
      <c r="K69" s="58"/>
      <c r="L69" s="58"/>
      <c r="O69" s="24"/>
      <c r="P69" s="24"/>
    </row>
    <row r="70" spans="2:16">
      <c r="B70" s="123"/>
      <c r="C70" s="112"/>
      <c r="D70" s="58"/>
      <c r="E70" s="58"/>
      <c r="F70" s="58"/>
      <c r="G70" s="58"/>
      <c r="H70" s="58"/>
      <c r="I70" s="58"/>
      <c r="J70" s="58"/>
      <c r="K70" s="58"/>
      <c r="L70" s="58"/>
      <c r="O70" s="24"/>
      <c r="P70" s="24"/>
    </row>
    <row r="71" spans="2:16">
      <c r="B71" s="123"/>
      <c r="C71" s="112"/>
      <c r="D71" s="58"/>
      <c r="E71" s="58"/>
      <c r="F71" s="58"/>
      <c r="G71" s="58"/>
      <c r="H71" s="58"/>
      <c r="I71" s="58"/>
      <c r="J71" s="58"/>
      <c r="K71" s="58"/>
      <c r="L71" s="58"/>
      <c r="O71" s="24"/>
      <c r="P71" s="24"/>
    </row>
    <row r="72" spans="2:16">
      <c r="B72" s="123"/>
      <c r="C72" s="113"/>
      <c r="D72" s="68"/>
      <c r="E72" s="68"/>
      <c r="F72" s="68"/>
      <c r="G72" s="68"/>
      <c r="H72" s="68"/>
      <c r="I72" s="58"/>
      <c r="J72" s="58"/>
      <c r="K72" s="58"/>
      <c r="L72" s="58"/>
      <c r="O72" s="24"/>
      <c r="P72" s="24"/>
    </row>
    <row r="73" spans="2:16">
      <c r="B73" s="123"/>
      <c r="C73" s="112"/>
      <c r="D73" s="58"/>
      <c r="E73" s="58"/>
      <c r="F73" s="58"/>
      <c r="G73" s="58"/>
      <c r="H73" s="58"/>
      <c r="I73" s="58"/>
      <c r="J73" s="58"/>
      <c r="K73" s="58"/>
      <c r="L73" s="58"/>
      <c r="O73" s="24"/>
      <c r="P73" s="24"/>
    </row>
    <row r="74" spans="2:16">
      <c r="B74" s="123"/>
      <c r="C74" s="112"/>
      <c r="D74" s="58"/>
      <c r="E74" s="58"/>
      <c r="F74" s="58"/>
      <c r="G74" s="58"/>
      <c r="H74" s="58"/>
      <c r="I74" s="58"/>
      <c r="J74" s="58"/>
      <c r="K74" s="58"/>
      <c r="L74" s="58"/>
      <c r="O74" s="24"/>
      <c r="P74" s="24"/>
    </row>
    <row r="75" spans="2:16">
      <c r="B75" s="123"/>
      <c r="C75" s="112"/>
      <c r="D75" s="68"/>
      <c r="E75" s="68"/>
      <c r="F75" s="68"/>
      <c r="G75" s="68"/>
      <c r="H75" s="68"/>
      <c r="I75" s="58"/>
      <c r="J75" s="58"/>
      <c r="K75" s="58"/>
      <c r="L75" s="58"/>
      <c r="O75" s="24"/>
      <c r="P75" s="24"/>
    </row>
    <row r="76" spans="2:16">
      <c r="B76" s="123"/>
      <c r="C76" s="112"/>
      <c r="D76" s="58"/>
      <c r="E76" s="58"/>
      <c r="F76" s="58"/>
      <c r="G76" s="58"/>
      <c r="H76" s="58"/>
      <c r="I76" s="58"/>
      <c r="J76" s="58"/>
      <c r="K76" s="58"/>
      <c r="L76" s="58"/>
      <c r="O76" s="24"/>
      <c r="P76" s="24"/>
    </row>
    <row r="77" spans="2:16">
      <c r="B77" s="123"/>
      <c r="C77" s="112"/>
      <c r="D77" s="58"/>
      <c r="E77" s="58"/>
      <c r="F77" s="58"/>
      <c r="G77" s="58"/>
      <c r="H77" s="58"/>
      <c r="I77" s="58"/>
      <c r="J77" s="58"/>
      <c r="K77" s="58"/>
      <c r="L77" s="58"/>
      <c r="O77" s="24"/>
      <c r="P77" s="24"/>
    </row>
    <row r="78" spans="2:16">
      <c r="B78" s="123"/>
      <c r="C78" s="113"/>
      <c r="D78" s="58"/>
      <c r="E78" s="58"/>
      <c r="F78" s="58"/>
      <c r="G78" s="58"/>
      <c r="H78" s="58"/>
      <c r="I78" s="58"/>
      <c r="J78" s="58"/>
      <c r="K78" s="58"/>
      <c r="L78" s="58"/>
      <c r="O78" s="24"/>
      <c r="P78" s="24"/>
    </row>
    <row r="79" spans="2:16">
      <c r="B79" s="124"/>
      <c r="C79" s="116"/>
      <c r="D79" s="115"/>
      <c r="E79" s="115"/>
      <c r="F79" s="115"/>
      <c r="G79" s="115"/>
      <c r="H79" s="115"/>
      <c r="I79" s="115"/>
      <c r="J79" s="115"/>
      <c r="K79" s="115"/>
      <c r="L79" s="58"/>
    </row>
    <row r="80" spans="2:16">
      <c r="B80" s="124"/>
      <c r="C80" s="116"/>
      <c r="D80" s="115"/>
      <c r="E80" s="115"/>
      <c r="F80" s="115"/>
      <c r="G80" s="115"/>
      <c r="H80" s="115"/>
      <c r="I80" s="117"/>
      <c r="J80" s="117"/>
      <c r="K80" s="115"/>
      <c r="L80" s="58"/>
    </row>
  </sheetData>
  <mergeCells count="2">
    <mergeCell ref="A1:A1048576"/>
    <mergeCell ref="M1:N1048576"/>
  </mergeCells>
  <conditionalFormatting sqref="K5:K25 K28:K7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{C4FC3659-D8BC-434E-B56F-11E6A82D0B58}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4FC3659-D8BC-434E-B56F-11E6A82D0B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K5:K25 K28:K78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0"/>
  <sheetViews>
    <sheetView zoomScaleNormal="100" workbookViewId="0">
      <selection activeCell="C27" sqref="B5:C27"/>
    </sheetView>
  </sheetViews>
  <sheetFormatPr defaultColWidth="8.85546875" defaultRowHeight="15"/>
  <cols>
    <col min="1" max="2" width="8.85546875" style="58"/>
    <col min="3" max="3" width="42.7109375" style="58" customWidth="1"/>
    <col min="4" max="4" width="8.28515625" style="58" customWidth="1"/>
    <col min="5" max="5" width="9.42578125" style="58" customWidth="1"/>
    <col min="6" max="6" width="5.28515625" style="58" customWidth="1"/>
    <col min="7" max="7" width="10.7109375" style="58" customWidth="1"/>
    <col min="8" max="8" width="14.7109375" style="58" customWidth="1"/>
    <col min="9" max="9" width="7.28515625" style="58" customWidth="1"/>
    <col min="10" max="10" width="6.5703125" style="58" customWidth="1"/>
    <col min="11" max="16384" width="8.85546875" style="58"/>
  </cols>
  <sheetData>
    <row r="2" spans="2:12">
      <c r="G2" s="198"/>
      <c r="H2" s="198"/>
    </row>
    <row r="3" spans="2:12">
      <c r="B3" s="120"/>
      <c r="C3" s="107"/>
      <c r="D3" s="45"/>
      <c r="E3" s="45"/>
      <c r="F3" s="45"/>
      <c r="G3" s="45"/>
      <c r="H3" s="45"/>
      <c r="I3" s="49" t="s">
        <v>3</v>
      </c>
      <c r="J3" s="50"/>
      <c r="K3" s="16"/>
      <c r="L3" s="19"/>
    </row>
    <row r="4" spans="2:12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  <c r="L4" s="18"/>
    </row>
    <row r="5" spans="2:12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7">
        <v>43586</v>
      </c>
      <c r="J5" s="26">
        <v>44409</v>
      </c>
      <c r="K5" s="6" t="s">
        <v>7</v>
      </c>
      <c r="L5" s="6" t="s">
        <v>8</v>
      </c>
    </row>
    <row r="6" spans="2:12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9">
        <v>2</v>
      </c>
      <c r="J6" s="8">
        <v>1</v>
      </c>
      <c r="K6" s="9">
        <f t="shared" ref="K6:K28" si="0">J6-I6</f>
        <v>-1</v>
      </c>
      <c r="L6" s="9"/>
    </row>
    <row r="7" spans="2:12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9">
        <v>2</v>
      </c>
      <c r="J7" s="8">
        <v>1</v>
      </c>
      <c r="K7" s="9">
        <f t="shared" si="0"/>
        <v>-1</v>
      </c>
      <c r="L7" s="9"/>
    </row>
    <row r="8" spans="2:12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9">
        <v>1</v>
      </c>
      <c r="J8" s="8">
        <v>1</v>
      </c>
      <c r="K8" s="9">
        <f t="shared" si="0"/>
        <v>0</v>
      </c>
      <c r="L8" s="9"/>
    </row>
    <row r="9" spans="2:12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9">
        <v>1</v>
      </c>
      <c r="J9" s="8">
        <v>3</v>
      </c>
      <c r="K9" s="9">
        <f t="shared" si="0"/>
        <v>2</v>
      </c>
      <c r="L9" s="9"/>
    </row>
    <row r="10" spans="2:12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9">
        <v>0</v>
      </c>
      <c r="J10" s="8">
        <v>0</v>
      </c>
      <c r="K10" s="9">
        <f t="shared" si="0"/>
        <v>0</v>
      </c>
      <c r="L10" s="9"/>
    </row>
    <row r="11" spans="2:12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9">
        <v>0</v>
      </c>
      <c r="J11" s="8">
        <v>0</v>
      </c>
      <c r="K11" s="9">
        <f t="shared" si="0"/>
        <v>0</v>
      </c>
      <c r="L11" s="9"/>
    </row>
    <row r="12" spans="2:12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9">
        <v>0</v>
      </c>
      <c r="J12" s="8">
        <v>2</v>
      </c>
      <c r="K12" s="9">
        <f t="shared" si="0"/>
        <v>2</v>
      </c>
      <c r="L12" s="9"/>
    </row>
    <row r="13" spans="2:12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9">
        <v>2</v>
      </c>
      <c r="J13" s="8">
        <v>1</v>
      </c>
      <c r="K13" s="9">
        <f t="shared" si="0"/>
        <v>-1</v>
      </c>
      <c r="L13" s="9">
        <v>1</v>
      </c>
    </row>
    <row r="14" spans="2:12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9">
        <v>3</v>
      </c>
      <c r="J14" s="8">
        <v>1</v>
      </c>
      <c r="K14" s="9">
        <f t="shared" si="0"/>
        <v>-2</v>
      </c>
      <c r="L14" s="9"/>
    </row>
    <row r="15" spans="2:12" ht="22.5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9">
        <v>1</v>
      </c>
      <c r="J15" s="8">
        <v>2</v>
      </c>
      <c r="K15" s="9">
        <f>J15-I15</f>
        <v>1</v>
      </c>
      <c r="L15" s="9">
        <v>1</v>
      </c>
    </row>
    <row r="16" spans="2:12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9">
        <v>2</v>
      </c>
      <c r="J16" s="8">
        <v>2</v>
      </c>
      <c r="K16" s="9">
        <f t="shared" si="0"/>
        <v>0</v>
      </c>
      <c r="L16" s="9"/>
    </row>
    <row r="17" spans="2:12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9">
        <v>2</v>
      </c>
      <c r="J17" s="8">
        <v>0</v>
      </c>
      <c r="K17" s="9">
        <f t="shared" si="0"/>
        <v>-2</v>
      </c>
      <c r="L17" s="9"/>
    </row>
    <row r="18" spans="2:12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9">
        <v>0</v>
      </c>
      <c r="J18" s="8">
        <v>1</v>
      </c>
      <c r="K18" s="9">
        <f t="shared" si="0"/>
        <v>1</v>
      </c>
      <c r="L18" s="9"/>
    </row>
    <row r="19" spans="2:12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9">
        <v>2</v>
      </c>
      <c r="J19" s="8">
        <v>2</v>
      </c>
      <c r="K19" s="9">
        <f t="shared" si="0"/>
        <v>0</v>
      </c>
      <c r="L19" s="9"/>
    </row>
    <row r="20" spans="2:12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9">
        <v>3</v>
      </c>
      <c r="J20" s="8">
        <v>2</v>
      </c>
      <c r="K20" s="9">
        <f t="shared" si="0"/>
        <v>-1</v>
      </c>
      <c r="L20" s="9">
        <v>1</v>
      </c>
    </row>
    <row r="21" spans="2:12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9">
        <v>3</v>
      </c>
      <c r="J21" s="8">
        <v>2</v>
      </c>
      <c r="K21" s="9">
        <f t="shared" si="0"/>
        <v>-1</v>
      </c>
      <c r="L21" s="9"/>
    </row>
    <row r="22" spans="2:12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9">
        <v>3</v>
      </c>
      <c r="J22" s="8">
        <v>0</v>
      </c>
      <c r="K22" s="9">
        <f t="shared" si="0"/>
        <v>-3</v>
      </c>
      <c r="L22" s="9"/>
    </row>
    <row r="23" spans="2:12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9">
        <v>3</v>
      </c>
      <c r="J23" s="8">
        <v>3</v>
      </c>
      <c r="K23" s="9">
        <f t="shared" si="0"/>
        <v>0</v>
      </c>
      <c r="L23" s="9"/>
    </row>
    <row r="24" spans="2:12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9">
        <v>3</v>
      </c>
      <c r="J24" s="8">
        <v>0</v>
      </c>
      <c r="K24" s="9">
        <f t="shared" si="0"/>
        <v>-3</v>
      </c>
      <c r="L24" s="9"/>
    </row>
    <row r="25" spans="2:12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3</v>
      </c>
      <c r="K25" s="10">
        <f t="shared" si="0"/>
        <v>0</v>
      </c>
      <c r="L25" s="10"/>
    </row>
    <row r="26" spans="2:12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9">
        <v>0</v>
      </c>
      <c r="J26" s="9">
        <v>0</v>
      </c>
      <c r="K26" s="9">
        <f t="shared" si="0"/>
        <v>0</v>
      </c>
      <c r="L26" s="9">
        <v>1</v>
      </c>
    </row>
    <row r="27" spans="2:12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36</v>
      </c>
      <c r="J27" s="167">
        <f>SUM(J6:J26)</f>
        <v>27</v>
      </c>
      <c r="K27" s="167">
        <f t="shared" si="0"/>
        <v>-9</v>
      </c>
      <c r="L27" s="168"/>
    </row>
    <row r="28" spans="2:12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0.16216216216216217</v>
      </c>
      <c r="J28" s="169">
        <f>J27/(3*74)</f>
        <v>0.12162162162162163</v>
      </c>
      <c r="K28" s="167">
        <f t="shared" si="0"/>
        <v>-4.0540540540540543E-2</v>
      </c>
      <c r="L28" s="168"/>
    </row>
    <row r="30" spans="2:12">
      <c r="D30" s="68"/>
      <c r="E30" s="68"/>
      <c r="F30" s="68"/>
    </row>
    <row r="31" spans="2:12">
      <c r="C31" s="68"/>
    </row>
    <row r="36" spans="3:6">
      <c r="D36" s="114"/>
    </row>
    <row r="37" spans="3:6">
      <c r="C37" s="68"/>
    </row>
    <row r="42" spans="3:6">
      <c r="C42" s="68"/>
    </row>
    <row r="43" spans="3:6">
      <c r="C43" s="68"/>
    </row>
    <row r="44" spans="3:6">
      <c r="C44" s="68"/>
      <c r="D44" s="68"/>
      <c r="E44" s="68"/>
      <c r="F44" s="68"/>
    </row>
    <row r="46" spans="3:6">
      <c r="C46" s="68"/>
    </row>
    <row r="47" spans="3:6">
      <c r="C47" s="68"/>
      <c r="D47" s="68"/>
      <c r="E47" s="68"/>
      <c r="F47" s="68"/>
    </row>
    <row r="48" spans="3:6">
      <c r="D48" s="68"/>
      <c r="E48" s="68"/>
      <c r="F48" s="68"/>
    </row>
    <row r="49" spans="3:6">
      <c r="D49" s="68"/>
      <c r="E49" s="68"/>
      <c r="F49" s="68"/>
    </row>
    <row r="50" spans="3:6">
      <c r="C50" s="68"/>
    </row>
    <row r="51" spans="3:6">
      <c r="C51" s="68"/>
    </row>
    <row r="52" spans="3:6">
      <c r="D52" s="68"/>
      <c r="E52" s="68"/>
      <c r="F52" s="68"/>
    </row>
    <row r="53" spans="3:6">
      <c r="D53" s="68"/>
      <c r="E53" s="68"/>
      <c r="F53" s="68"/>
    </row>
    <row r="55" spans="3:6">
      <c r="C55" s="68"/>
      <c r="D55" s="68"/>
      <c r="E55" s="68"/>
      <c r="F55" s="68"/>
    </row>
    <row r="56" spans="3:6">
      <c r="C56" s="68"/>
    </row>
    <row r="57" spans="3:6">
      <c r="C57" s="68"/>
    </row>
    <row r="58" spans="3:6">
      <c r="C58" s="68"/>
    </row>
    <row r="59" spans="3:6">
      <c r="C59" s="68"/>
    </row>
    <row r="60" spans="3:6">
      <c r="C60" s="68"/>
    </row>
    <row r="61" spans="3:6">
      <c r="C61" s="68"/>
    </row>
    <row r="62" spans="3:6">
      <c r="C62" s="68"/>
    </row>
    <row r="65" spans="2:9">
      <c r="C65" s="68"/>
    </row>
    <row r="67" spans="2:9">
      <c r="C67" s="68"/>
    </row>
    <row r="68" spans="2:9">
      <c r="C68" s="68"/>
    </row>
    <row r="69" spans="2:9">
      <c r="C69" s="68"/>
    </row>
    <row r="70" spans="2:9">
      <c r="C70" s="68"/>
    </row>
    <row r="71" spans="2:9">
      <c r="C71" s="68"/>
    </row>
    <row r="72" spans="2:9">
      <c r="D72" s="68"/>
      <c r="E72" s="68"/>
      <c r="F72" s="68"/>
    </row>
    <row r="73" spans="2:9">
      <c r="C73" s="68"/>
    </row>
    <row r="74" spans="2:9">
      <c r="C74" s="68"/>
    </row>
    <row r="75" spans="2:9">
      <c r="C75" s="68"/>
      <c r="D75" s="68"/>
      <c r="E75" s="68"/>
      <c r="F75" s="68"/>
    </row>
    <row r="76" spans="2:9">
      <c r="C76" s="68"/>
    </row>
    <row r="77" spans="2:9">
      <c r="C77" s="68"/>
    </row>
    <row r="79" spans="2:9">
      <c r="B79" s="115"/>
      <c r="C79" s="115"/>
      <c r="D79" s="115"/>
      <c r="E79" s="115"/>
      <c r="F79" s="115"/>
      <c r="G79" s="115"/>
      <c r="H79" s="115"/>
      <c r="I79" s="115"/>
    </row>
    <row r="80" spans="2:9">
      <c r="B80" s="115"/>
      <c r="C80" s="115"/>
      <c r="D80" s="115"/>
      <c r="E80" s="115"/>
      <c r="F80" s="115"/>
      <c r="G80" s="117"/>
      <c r="H80" s="117"/>
      <c r="I80" s="115"/>
    </row>
  </sheetData>
  <mergeCells count="1">
    <mergeCell ref="G2:H2"/>
  </mergeCells>
  <conditionalFormatting sqref="I29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{D392862C-4F46-4F8A-9837-DF751254B2A1}</x14:id>
        </ext>
      </extLst>
    </cfRule>
  </conditionalFormatting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{2EEE1814-D111-4B21-BEC8-4F9DC9DACC4C}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92862C-4F46-4F8A-9837-DF751254B2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I29:I78</xm:sqref>
        </x14:conditionalFormatting>
        <x14:conditionalFormatting xmlns:xm="http://schemas.microsoft.com/office/excel/2006/main">
          <x14:cfRule type="dataBar" id="{2EEE1814-D111-4B21-BEC8-4F9DC9DACC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zoomScale="80" zoomScaleNormal="80" workbookViewId="0">
      <selection activeCell="K37" sqref="K37"/>
    </sheetView>
  </sheetViews>
  <sheetFormatPr defaultRowHeight="15"/>
  <cols>
    <col min="3" max="3" width="48.28515625" customWidth="1"/>
    <col min="4" max="4" width="8" customWidth="1"/>
    <col min="5" max="5" width="13.140625" customWidth="1"/>
    <col min="6" max="6" width="6.5703125" customWidth="1"/>
    <col min="7" max="7" width="13.28515625" customWidth="1"/>
    <col min="8" max="8" width="21.7109375" customWidth="1"/>
    <col min="9" max="9" width="10.42578125" customWidth="1"/>
    <col min="10" max="10" width="12.140625" customWidth="1"/>
    <col min="11" max="11" width="16.7109375" customWidth="1"/>
  </cols>
  <sheetData>
    <row r="1" spans="1:12">
      <c r="A1" s="21"/>
      <c r="B1" s="21"/>
      <c r="C1" s="21"/>
      <c r="D1" s="5"/>
      <c r="E1" s="5"/>
      <c r="F1" s="5"/>
      <c r="G1" s="21"/>
      <c r="H1" s="21"/>
      <c r="I1" s="21"/>
      <c r="J1" s="21"/>
    </row>
    <row r="2" spans="1:12">
      <c r="A2" s="21"/>
      <c r="B2" s="58"/>
      <c r="C2" s="58"/>
      <c r="D2" s="58"/>
      <c r="E2" s="58"/>
      <c r="F2" s="58"/>
      <c r="G2" s="198"/>
      <c r="H2" s="198"/>
      <c r="I2" s="58"/>
      <c r="J2" s="58"/>
    </row>
    <row r="3" spans="1:12">
      <c r="A3" s="21"/>
      <c r="B3" s="58"/>
      <c r="C3" s="58"/>
      <c r="D3" s="198"/>
      <c r="E3" s="198"/>
      <c r="F3" s="198"/>
      <c r="G3" s="128"/>
      <c r="H3" s="128"/>
      <c r="I3" s="58"/>
      <c r="J3" s="58"/>
    </row>
    <row r="4" spans="1:12">
      <c r="A4" s="21"/>
      <c r="B4" s="128"/>
      <c r="C4" s="128"/>
      <c r="D4" s="58"/>
      <c r="E4" s="58"/>
      <c r="F4" s="58"/>
      <c r="G4" s="129"/>
      <c r="H4" s="129"/>
      <c r="I4" s="128"/>
      <c r="J4" s="128"/>
    </row>
    <row r="5" spans="1:12">
      <c r="A5" s="21"/>
      <c r="B5" s="58"/>
      <c r="C5" s="58"/>
      <c r="D5" s="58"/>
      <c r="E5" s="58"/>
      <c r="F5" s="58"/>
      <c r="G5" s="58"/>
      <c r="H5" s="58"/>
      <c r="I5" s="58"/>
      <c r="J5" s="58"/>
    </row>
    <row r="6" spans="1:12">
      <c r="A6" s="21"/>
      <c r="B6" s="120"/>
      <c r="C6" s="107"/>
      <c r="D6" s="45"/>
      <c r="E6" s="45"/>
      <c r="F6" s="45"/>
      <c r="G6" s="45"/>
      <c r="H6" s="45"/>
      <c r="I6" s="49" t="s">
        <v>3</v>
      </c>
      <c r="J6" s="50"/>
      <c r="K6" s="16"/>
      <c r="L6" s="19"/>
    </row>
    <row r="7" spans="1:12">
      <c r="A7" s="21"/>
      <c r="B7" s="171"/>
      <c r="C7" s="172"/>
      <c r="D7" s="46" t="s">
        <v>4</v>
      </c>
      <c r="E7" s="47"/>
      <c r="F7" s="48"/>
      <c r="G7" s="48"/>
      <c r="H7" s="48"/>
      <c r="I7" s="6" t="s">
        <v>0</v>
      </c>
      <c r="J7" s="6" t="s">
        <v>0</v>
      </c>
      <c r="K7" s="173"/>
      <c r="L7" s="174"/>
    </row>
    <row r="8" spans="1:12">
      <c r="A8" s="21"/>
      <c r="B8" s="175" t="s">
        <v>5</v>
      </c>
      <c r="C8" s="6" t="s">
        <v>6</v>
      </c>
      <c r="D8" s="176">
        <v>1</v>
      </c>
      <c r="E8" s="176">
        <v>2</v>
      </c>
      <c r="F8" s="176">
        <v>3</v>
      </c>
      <c r="G8" s="177">
        <v>4</v>
      </c>
      <c r="H8" s="177">
        <v>5</v>
      </c>
      <c r="I8" s="178">
        <v>43586</v>
      </c>
      <c r="J8" s="179">
        <v>44409</v>
      </c>
      <c r="K8" s="6" t="s">
        <v>7</v>
      </c>
      <c r="L8" s="6" t="s">
        <v>8</v>
      </c>
    </row>
    <row r="9" spans="1:12">
      <c r="A9" s="21"/>
      <c r="B9" s="180">
        <v>1</v>
      </c>
      <c r="C9" s="181" t="s">
        <v>309</v>
      </c>
      <c r="D9" s="182" t="s">
        <v>9</v>
      </c>
      <c r="E9" s="182" t="s">
        <v>10</v>
      </c>
      <c r="F9" s="182" t="s">
        <v>11</v>
      </c>
      <c r="G9" s="182" t="s">
        <v>325</v>
      </c>
      <c r="H9" s="183" t="s">
        <v>326</v>
      </c>
      <c r="I9" s="184">
        <v>1</v>
      </c>
      <c r="J9" s="185">
        <v>0</v>
      </c>
      <c r="K9" s="184">
        <f t="shared" ref="K9:K31" si="0">J9-I9</f>
        <v>-1</v>
      </c>
      <c r="L9" s="184"/>
    </row>
    <row r="10" spans="1:12">
      <c r="A10" s="21"/>
      <c r="B10" s="180">
        <v>2</v>
      </c>
      <c r="C10" s="181" t="s">
        <v>308</v>
      </c>
      <c r="D10" s="182" t="s">
        <v>9</v>
      </c>
      <c r="E10" s="182" t="s">
        <v>10</v>
      </c>
      <c r="F10" s="182" t="s">
        <v>11</v>
      </c>
      <c r="G10" s="182" t="s">
        <v>325</v>
      </c>
      <c r="H10" s="182" t="s">
        <v>326</v>
      </c>
      <c r="I10" s="184">
        <v>2</v>
      </c>
      <c r="J10" s="185">
        <v>3</v>
      </c>
      <c r="K10" s="184">
        <f t="shared" si="0"/>
        <v>1</v>
      </c>
      <c r="L10" s="184"/>
    </row>
    <row r="11" spans="1:12">
      <c r="A11" s="21"/>
      <c r="B11" s="180">
        <v>3</v>
      </c>
      <c r="C11" s="181" t="s">
        <v>324</v>
      </c>
      <c r="D11" s="182" t="s">
        <v>12</v>
      </c>
      <c r="E11" s="182" t="s">
        <v>13</v>
      </c>
      <c r="F11" s="182" t="s">
        <v>14</v>
      </c>
      <c r="G11" s="182" t="s">
        <v>325</v>
      </c>
      <c r="H11" s="182" t="s">
        <v>326</v>
      </c>
      <c r="I11" s="184">
        <v>1</v>
      </c>
      <c r="J11" s="185">
        <v>1</v>
      </c>
      <c r="K11" s="184">
        <f t="shared" si="0"/>
        <v>0</v>
      </c>
      <c r="L11" s="184"/>
    </row>
    <row r="12" spans="1:12">
      <c r="A12" s="21"/>
      <c r="B12" s="180">
        <v>4</v>
      </c>
      <c r="C12" s="181" t="s">
        <v>306</v>
      </c>
      <c r="D12" s="182" t="s">
        <v>9</v>
      </c>
      <c r="E12" s="182" t="s">
        <v>10</v>
      </c>
      <c r="F12" s="182" t="s">
        <v>11</v>
      </c>
      <c r="G12" s="182" t="s">
        <v>325</v>
      </c>
      <c r="H12" s="182" t="s">
        <v>326</v>
      </c>
      <c r="I12" s="184">
        <v>1</v>
      </c>
      <c r="J12" s="185">
        <v>1</v>
      </c>
      <c r="K12" s="184">
        <f t="shared" si="0"/>
        <v>0</v>
      </c>
      <c r="L12" s="184"/>
    </row>
    <row r="13" spans="1:12">
      <c r="A13" s="21"/>
      <c r="B13" s="180">
        <v>5</v>
      </c>
      <c r="C13" s="181" t="s">
        <v>305</v>
      </c>
      <c r="D13" s="182" t="s">
        <v>9</v>
      </c>
      <c r="E13" s="182" t="s">
        <v>10</v>
      </c>
      <c r="F13" s="182" t="s">
        <v>11</v>
      </c>
      <c r="G13" s="182" t="s">
        <v>325</v>
      </c>
      <c r="H13" s="182" t="s">
        <v>326</v>
      </c>
      <c r="I13" s="184">
        <v>0</v>
      </c>
      <c r="J13" s="185">
        <v>3</v>
      </c>
      <c r="K13" s="184">
        <f t="shared" si="0"/>
        <v>3</v>
      </c>
      <c r="L13" s="184"/>
    </row>
    <row r="14" spans="1:12">
      <c r="A14" s="21"/>
      <c r="B14" s="180">
        <v>7</v>
      </c>
      <c r="C14" s="181" t="s">
        <v>304</v>
      </c>
      <c r="D14" s="182" t="s">
        <v>9</v>
      </c>
      <c r="E14" s="182" t="s">
        <v>10</v>
      </c>
      <c r="F14" s="182" t="s">
        <v>11</v>
      </c>
      <c r="G14" s="182" t="s">
        <v>325</v>
      </c>
      <c r="H14" s="182" t="s">
        <v>326</v>
      </c>
      <c r="I14" s="184">
        <v>0</v>
      </c>
      <c r="J14" s="185">
        <v>0</v>
      </c>
      <c r="K14" s="184">
        <f t="shared" si="0"/>
        <v>0</v>
      </c>
      <c r="L14" s="184"/>
    </row>
    <row r="15" spans="1:12">
      <c r="A15" s="21"/>
      <c r="B15" s="180">
        <v>8</v>
      </c>
      <c r="C15" s="181" t="s">
        <v>303</v>
      </c>
      <c r="D15" s="182" t="s">
        <v>9</v>
      </c>
      <c r="E15" s="182" t="s">
        <v>10</v>
      </c>
      <c r="F15" s="182" t="s">
        <v>11</v>
      </c>
      <c r="G15" s="182" t="s">
        <v>325</v>
      </c>
      <c r="H15" s="182" t="s">
        <v>326</v>
      </c>
      <c r="I15" s="184">
        <v>0</v>
      </c>
      <c r="J15" s="185">
        <v>0</v>
      </c>
      <c r="K15" s="184">
        <f t="shared" si="0"/>
        <v>0</v>
      </c>
      <c r="L15" s="184"/>
    </row>
    <row r="16" spans="1:12">
      <c r="A16" s="21"/>
      <c r="B16" s="180">
        <v>6</v>
      </c>
      <c r="C16" s="181" t="s">
        <v>302</v>
      </c>
      <c r="D16" s="182" t="s">
        <v>9</v>
      </c>
      <c r="E16" s="182" t="s">
        <v>10</v>
      </c>
      <c r="F16" s="182" t="s">
        <v>11</v>
      </c>
      <c r="G16" s="182" t="s">
        <v>325</v>
      </c>
      <c r="H16" s="182" t="s">
        <v>326</v>
      </c>
      <c r="I16" s="184">
        <v>2</v>
      </c>
      <c r="J16" s="185">
        <v>2</v>
      </c>
      <c r="K16" s="184">
        <f t="shared" si="0"/>
        <v>0</v>
      </c>
      <c r="L16" s="184">
        <v>1</v>
      </c>
    </row>
    <row r="17" spans="1:12">
      <c r="A17" s="21"/>
      <c r="B17" s="180">
        <v>9</v>
      </c>
      <c r="C17" s="181" t="s">
        <v>301</v>
      </c>
      <c r="D17" s="182" t="s">
        <v>9</v>
      </c>
      <c r="E17" s="182" t="s">
        <v>10</v>
      </c>
      <c r="F17" s="182" t="s">
        <v>11</v>
      </c>
      <c r="G17" s="182" t="s">
        <v>325</v>
      </c>
      <c r="H17" s="182" t="s">
        <v>326</v>
      </c>
      <c r="I17" s="184">
        <v>3</v>
      </c>
      <c r="J17" s="185">
        <v>1</v>
      </c>
      <c r="K17" s="184">
        <f t="shared" si="0"/>
        <v>-2</v>
      </c>
      <c r="L17" s="184"/>
    </row>
    <row r="18" spans="1:12" ht="45">
      <c r="A18" s="21"/>
      <c r="B18" s="180">
        <v>10</v>
      </c>
      <c r="C18" s="186" t="s">
        <v>300</v>
      </c>
      <c r="D18" s="182" t="s">
        <v>9</v>
      </c>
      <c r="E18" s="182" t="s">
        <v>10</v>
      </c>
      <c r="F18" s="182" t="s">
        <v>11</v>
      </c>
      <c r="G18" s="182" t="s">
        <v>325</v>
      </c>
      <c r="H18" s="182" t="s">
        <v>326</v>
      </c>
      <c r="I18" s="184">
        <v>1</v>
      </c>
      <c r="J18" s="185">
        <v>1</v>
      </c>
      <c r="K18" s="184">
        <f t="shared" si="0"/>
        <v>0</v>
      </c>
      <c r="L18" s="184">
        <v>1</v>
      </c>
    </row>
    <row r="19" spans="1:12">
      <c r="A19" s="21"/>
      <c r="B19" s="180">
        <v>11</v>
      </c>
      <c r="C19" s="181" t="s">
        <v>299</v>
      </c>
      <c r="D19" s="182" t="s">
        <v>9</v>
      </c>
      <c r="E19" s="182" t="s">
        <v>10</v>
      </c>
      <c r="F19" s="182" t="s">
        <v>11</v>
      </c>
      <c r="G19" s="182" t="s">
        <v>325</v>
      </c>
      <c r="H19" s="182" t="s">
        <v>326</v>
      </c>
      <c r="I19" s="184">
        <v>2</v>
      </c>
      <c r="J19" s="185">
        <v>2</v>
      </c>
      <c r="K19" s="184">
        <f t="shared" si="0"/>
        <v>0</v>
      </c>
      <c r="L19" s="184"/>
    </row>
    <row r="20" spans="1:12">
      <c r="A20" s="21"/>
      <c r="B20" s="180">
        <v>12</v>
      </c>
      <c r="C20" s="181" t="s">
        <v>298</v>
      </c>
      <c r="D20" s="182" t="s">
        <v>9</v>
      </c>
      <c r="E20" s="182" t="s">
        <v>10</v>
      </c>
      <c r="F20" s="182" t="s">
        <v>11</v>
      </c>
      <c r="G20" s="182" t="s">
        <v>325</v>
      </c>
      <c r="H20" s="182" t="s">
        <v>326</v>
      </c>
      <c r="I20" s="184">
        <v>2</v>
      </c>
      <c r="J20" s="185">
        <v>2</v>
      </c>
      <c r="K20" s="184">
        <f t="shared" si="0"/>
        <v>0</v>
      </c>
      <c r="L20" s="184"/>
    </row>
    <row r="21" spans="1:12">
      <c r="A21" s="21"/>
      <c r="B21" s="180">
        <v>13</v>
      </c>
      <c r="C21" s="181" t="s">
        <v>297</v>
      </c>
      <c r="D21" s="182" t="s">
        <v>9</v>
      </c>
      <c r="E21" s="182" t="s">
        <v>10</v>
      </c>
      <c r="F21" s="182" t="s">
        <v>11</v>
      </c>
      <c r="G21" s="182" t="s">
        <v>325</v>
      </c>
      <c r="H21" s="182" t="s">
        <v>326</v>
      </c>
      <c r="I21" s="184">
        <v>0</v>
      </c>
      <c r="J21" s="185">
        <v>2</v>
      </c>
      <c r="K21" s="184">
        <f t="shared" si="0"/>
        <v>2</v>
      </c>
      <c r="L21" s="184"/>
    </row>
    <row r="22" spans="1:12">
      <c r="A22" s="21"/>
      <c r="B22" s="180">
        <v>14</v>
      </c>
      <c r="C22" s="181" t="s">
        <v>296</v>
      </c>
      <c r="D22" s="182" t="s">
        <v>9</v>
      </c>
      <c r="E22" s="182" t="s">
        <v>10</v>
      </c>
      <c r="F22" s="182" t="s">
        <v>11</v>
      </c>
      <c r="G22" s="182" t="s">
        <v>325</v>
      </c>
      <c r="H22" s="182" t="s">
        <v>326</v>
      </c>
      <c r="I22" s="184">
        <v>2</v>
      </c>
      <c r="J22" s="185">
        <v>1</v>
      </c>
      <c r="K22" s="184">
        <f t="shared" si="0"/>
        <v>-1</v>
      </c>
      <c r="L22" s="184"/>
    </row>
    <row r="23" spans="1:12">
      <c r="A23" s="21"/>
      <c r="B23" s="180">
        <v>15</v>
      </c>
      <c r="C23" s="181" t="s">
        <v>291</v>
      </c>
      <c r="D23" s="182" t="s">
        <v>9</v>
      </c>
      <c r="E23" s="182" t="s">
        <v>10</v>
      </c>
      <c r="F23" s="182" t="s">
        <v>11</v>
      </c>
      <c r="G23" s="182" t="s">
        <v>325</v>
      </c>
      <c r="H23" s="182" t="s">
        <v>326</v>
      </c>
      <c r="I23" s="184">
        <v>2</v>
      </c>
      <c r="J23" s="185">
        <v>2</v>
      </c>
      <c r="K23" s="184">
        <f t="shared" si="0"/>
        <v>0</v>
      </c>
      <c r="L23" s="184">
        <v>1</v>
      </c>
    </row>
    <row r="24" spans="1:12">
      <c r="A24" s="21"/>
      <c r="B24" s="180">
        <v>16</v>
      </c>
      <c r="C24" s="181" t="s">
        <v>292</v>
      </c>
      <c r="D24" s="182" t="s">
        <v>9</v>
      </c>
      <c r="E24" s="182" t="s">
        <v>10</v>
      </c>
      <c r="F24" s="182" t="s">
        <v>11</v>
      </c>
      <c r="G24" s="182" t="s">
        <v>325</v>
      </c>
      <c r="H24" s="182" t="s">
        <v>326</v>
      </c>
      <c r="I24" s="184">
        <v>3</v>
      </c>
      <c r="J24" s="185">
        <v>2</v>
      </c>
      <c r="K24" s="184">
        <f t="shared" si="0"/>
        <v>-1</v>
      </c>
      <c r="L24" s="184"/>
    </row>
    <row r="25" spans="1:12">
      <c r="A25" s="21"/>
      <c r="B25" s="180">
        <v>17</v>
      </c>
      <c r="C25" s="181" t="s">
        <v>293</v>
      </c>
      <c r="D25" s="182" t="s">
        <v>9</v>
      </c>
      <c r="E25" s="182" t="s">
        <v>10</v>
      </c>
      <c r="F25" s="182" t="s">
        <v>11</v>
      </c>
      <c r="G25" s="182" t="s">
        <v>325</v>
      </c>
      <c r="H25" s="182" t="s">
        <v>326</v>
      </c>
      <c r="I25" s="184">
        <v>3</v>
      </c>
      <c r="J25" s="185">
        <v>2</v>
      </c>
      <c r="K25" s="184">
        <f t="shared" si="0"/>
        <v>-1</v>
      </c>
      <c r="L25" s="184"/>
    </row>
    <row r="26" spans="1:12">
      <c r="A26" s="21"/>
      <c r="B26" s="180">
        <v>18</v>
      </c>
      <c r="C26" s="181" t="s">
        <v>294</v>
      </c>
      <c r="D26" s="182" t="s">
        <v>9</v>
      </c>
      <c r="E26" s="182" t="s">
        <v>10</v>
      </c>
      <c r="F26" s="182" t="s">
        <v>11</v>
      </c>
      <c r="G26" s="182" t="s">
        <v>325</v>
      </c>
      <c r="H26" s="182" t="s">
        <v>326</v>
      </c>
      <c r="I26" s="184">
        <v>3</v>
      </c>
      <c r="J26" s="185">
        <v>3</v>
      </c>
      <c r="K26" s="184">
        <f t="shared" si="0"/>
        <v>0</v>
      </c>
      <c r="L26" s="184"/>
    </row>
    <row r="27" spans="1:12">
      <c r="A27" s="21"/>
      <c r="B27" s="180">
        <v>19</v>
      </c>
      <c r="C27" s="181" t="s">
        <v>290</v>
      </c>
      <c r="D27" s="182" t="s">
        <v>9</v>
      </c>
      <c r="E27" s="182" t="s">
        <v>10</v>
      </c>
      <c r="F27" s="182" t="s">
        <v>11</v>
      </c>
      <c r="G27" s="182" t="s">
        <v>325</v>
      </c>
      <c r="H27" s="182" t="s">
        <v>326</v>
      </c>
      <c r="I27" s="184">
        <v>3</v>
      </c>
      <c r="J27" s="185">
        <v>3</v>
      </c>
      <c r="K27" s="184">
        <f t="shared" si="0"/>
        <v>0</v>
      </c>
      <c r="L27" s="184"/>
    </row>
    <row r="28" spans="1:12">
      <c r="A28" s="21"/>
      <c r="B28" s="180">
        <v>20</v>
      </c>
      <c r="C28" s="181" t="s">
        <v>295</v>
      </c>
      <c r="D28" s="187" t="s">
        <v>9</v>
      </c>
      <c r="E28" s="187" t="s">
        <v>10</v>
      </c>
      <c r="F28" s="187" t="s">
        <v>11</v>
      </c>
      <c r="G28" s="182" t="s">
        <v>325</v>
      </c>
      <c r="H28" s="182" t="s">
        <v>326</v>
      </c>
      <c r="I28" s="188">
        <v>3</v>
      </c>
      <c r="J28" s="189">
        <v>3</v>
      </c>
      <c r="K28" s="188">
        <f t="shared" si="0"/>
        <v>0</v>
      </c>
      <c r="L28" s="188"/>
    </row>
    <row r="29" spans="1:12">
      <c r="A29" s="21"/>
      <c r="B29" s="180">
        <v>21</v>
      </c>
      <c r="C29" s="181" t="s">
        <v>289</v>
      </c>
      <c r="D29" s="182" t="s">
        <v>9</v>
      </c>
      <c r="E29" s="182" t="s">
        <v>10</v>
      </c>
      <c r="F29" s="182" t="s">
        <v>11</v>
      </c>
      <c r="G29" s="182" t="s">
        <v>325</v>
      </c>
      <c r="H29" s="182" t="s">
        <v>326</v>
      </c>
      <c r="I29" s="184">
        <v>1</v>
      </c>
      <c r="J29" s="184">
        <v>2</v>
      </c>
      <c r="K29" s="184">
        <f t="shared" si="0"/>
        <v>1</v>
      </c>
      <c r="L29" s="184">
        <v>1</v>
      </c>
    </row>
    <row r="30" spans="1:12">
      <c r="A30" s="21"/>
      <c r="B30" s="167" t="s">
        <v>349</v>
      </c>
      <c r="C30" s="167"/>
      <c r="D30" s="190"/>
      <c r="E30" s="190"/>
      <c r="F30" s="190"/>
      <c r="G30" s="190"/>
      <c r="H30" s="190"/>
      <c r="I30" s="167">
        <f>SUM(I9:I29)</f>
        <v>35</v>
      </c>
      <c r="J30" s="167">
        <f>SUM(J9:J29)</f>
        <v>36</v>
      </c>
      <c r="K30" s="167">
        <f t="shared" si="0"/>
        <v>1</v>
      </c>
      <c r="L30" s="190"/>
    </row>
    <row r="31" spans="1:12">
      <c r="A31" s="21"/>
      <c r="B31" s="167" t="s">
        <v>350</v>
      </c>
      <c r="C31" s="167"/>
      <c r="D31" s="190"/>
      <c r="E31" s="190"/>
      <c r="F31" s="190"/>
      <c r="G31" s="190"/>
      <c r="H31" s="190"/>
      <c r="I31" s="169">
        <f>I30/(3*74)</f>
        <v>0.15765765765765766</v>
      </c>
      <c r="J31" s="169">
        <f>J30/(3*74)</f>
        <v>0.16216216216216217</v>
      </c>
      <c r="K31" s="167">
        <f t="shared" si="0"/>
        <v>4.504504504504514E-3</v>
      </c>
      <c r="L31" s="190"/>
    </row>
    <row r="32" spans="1:12">
      <c r="A32" s="21"/>
      <c r="B32" s="58"/>
      <c r="C32" s="58"/>
      <c r="D32" s="58"/>
      <c r="E32" s="58"/>
      <c r="F32" s="58"/>
      <c r="G32" s="58"/>
      <c r="H32" s="58"/>
      <c r="I32" s="58"/>
      <c r="J32" s="58"/>
    </row>
    <row r="33" spans="1:10">
      <c r="A33" s="21"/>
      <c r="B33" s="58"/>
      <c r="C33" s="58"/>
      <c r="D33" s="58"/>
      <c r="E33" s="58"/>
      <c r="F33" s="58"/>
      <c r="G33" s="58"/>
      <c r="H33" s="58"/>
      <c r="I33" s="58"/>
      <c r="J33" s="58"/>
    </row>
    <row r="34" spans="1:10">
      <c r="A34" s="21"/>
      <c r="B34" s="58"/>
      <c r="C34" s="58"/>
      <c r="D34" s="58"/>
      <c r="E34" s="58"/>
      <c r="F34" s="58"/>
      <c r="G34" s="58"/>
      <c r="H34" s="58"/>
      <c r="I34" s="58"/>
      <c r="J34" s="58"/>
    </row>
    <row r="35" spans="1:10">
      <c r="A35" s="21"/>
      <c r="B35" s="58"/>
      <c r="C35" s="58"/>
      <c r="D35" s="58"/>
      <c r="E35" s="58"/>
      <c r="F35" s="58"/>
      <c r="G35" s="58"/>
      <c r="H35" s="58"/>
      <c r="I35" s="58"/>
      <c r="J35" s="58"/>
    </row>
    <row r="36" spans="1:10">
      <c r="A36" s="21"/>
      <c r="B36" s="58"/>
      <c r="C36" s="58"/>
      <c r="D36" s="114"/>
      <c r="E36" s="58"/>
      <c r="F36" s="58"/>
      <c r="G36" s="58"/>
      <c r="H36" s="58"/>
      <c r="I36" s="58"/>
      <c r="J36" s="58"/>
    </row>
    <row r="37" spans="1:10">
      <c r="A37" s="21"/>
      <c r="B37" s="58"/>
      <c r="C37" s="68"/>
      <c r="D37" s="58"/>
      <c r="E37" s="58"/>
      <c r="F37" s="58"/>
      <c r="G37" s="58"/>
      <c r="H37" s="58"/>
      <c r="I37" s="58"/>
      <c r="J37" s="58"/>
    </row>
    <row r="38" spans="1:10">
      <c r="A38" s="21"/>
      <c r="B38" s="58"/>
      <c r="C38" s="58"/>
      <c r="D38" s="58"/>
      <c r="E38" s="58"/>
      <c r="F38" s="58"/>
      <c r="G38" s="58"/>
      <c r="H38" s="58"/>
      <c r="I38" s="58"/>
      <c r="J38" s="58"/>
    </row>
    <row r="39" spans="1:10">
      <c r="A39" s="21"/>
      <c r="B39" s="58"/>
      <c r="C39" s="58"/>
      <c r="D39" s="58"/>
      <c r="E39" s="58"/>
      <c r="F39" s="58"/>
      <c r="G39" s="58"/>
      <c r="H39" s="58"/>
      <c r="I39" s="58"/>
      <c r="J39" s="58"/>
    </row>
    <row r="40" spans="1:10">
      <c r="A40" s="21"/>
      <c r="B40" s="58"/>
      <c r="C40" s="58"/>
      <c r="D40" s="58"/>
      <c r="E40" s="58"/>
      <c r="F40" s="58"/>
      <c r="G40" s="58"/>
      <c r="H40" s="58"/>
      <c r="I40" s="58"/>
      <c r="J40" s="58"/>
    </row>
    <row r="41" spans="1:10">
      <c r="A41" s="21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21"/>
      <c r="B42" s="58"/>
      <c r="C42" s="68"/>
      <c r="D42" s="58"/>
      <c r="E42" s="58"/>
      <c r="F42" s="58"/>
      <c r="G42" s="58"/>
      <c r="H42" s="58"/>
      <c r="I42" s="58"/>
      <c r="J42" s="58"/>
    </row>
    <row r="43" spans="1:10">
      <c r="A43" s="21"/>
      <c r="B43" s="58"/>
      <c r="C43" s="68"/>
      <c r="D43" s="58"/>
      <c r="E43" s="58"/>
      <c r="F43" s="58"/>
      <c r="G43" s="58"/>
      <c r="H43" s="58"/>
      <c r="I43" s="58"/>
      <c r="J43" s="58"/>
    </row>
    <row r="44" spans="1:10">
      <c r="A44" s="21"/>
      <c r="B44" s="58"/>
      <c r="C44" s="68"/>
      <c r="D44" s="68"/>
      <c r="E44" s="68"/>
      <c r="F44" s="68"/>
      <c r="G44" s="58"/>
      <c r="H44" s="58"/>
      <c r="I44" s="58"/>
      <c r="J44" s="58"/>
    </row>
    <row r="45" spans="1:10">
      <c r="A45" s="21"/>
      <c r="B45" s="58"/>
      <c r="C45" s="58"/>
      <c r="D45" s="58"/>
      <c r="E45" s="58"/>
      <c r="F45" s="58"/>
      <c r="G45" s="58"/>
      <c r="H45" s="58"/>
      <c r="I45" s="58"/>
      <c r="J45" s="58"/>
    </row>
    <row r="46" spans="1:10">
      <c r="A46" s="21"/>
      <c r="B46" s="58"/>
      <c r="C46" s="68"/>
      <c r="D46" s="58"/>
      <c r="E46" s="58"/>
      <c r="F46" s="58"/>
      <c r="G46" s="58"/>
      <c r="H46" s="58"/>
      <c r="I46" s="58"/>
      <c r="J46" s="58"/>
    </row>
    <row r="47" spans="1:10">
      <c r="A47" s="21"/>
      <c r="B47" s="58"/>
      <c r="C47" s="68"/>
      <c r="D47" s="68"/>
      <c r="E47" s="68"/>
      <c r="F47" s="68"/>
      <c r="G47" s="58"/>
      <c r="H47" s="58"/>
      <c r="I47" s="58"/>
      <c r="J47" s="58"/>
    </row>
    <row r="48" spans="1:10">
      <c r="A48" s="21"/>
      <c r="B48" s="58"/>
      <c r="C48" s="58"/>
      <c r="D48" s="68"/>
      <c r="E48" s="68"/>
      <c r="F48" s="68"/>
      <c r="G48" s="58"/>
      <c r="H48" s="58"/>
      <c r="I48" s="58"/>
      <c r="J48" s="58"/>
    </row>
    <row r="49" spans="1:10">
      <c r="A49" s="21"/>
      <c r="B49" s="58"/>
      <c r="C49" s="58"/>
      <c r="D49" s="68"/>
      <c r="E49" s="68"/>
      <c r="F49" s="68"/>
      <c r="G49" s="58"/>
      <c r="H49" s="58"/>
      <c r="I49" s="58"/>
      <c r="J49" s="58"/>
    </row>
    <row r="50" spans="1:10">
      <c r="A50" s="21"/>
      <c r="B50" s="58"/>
      <c r="C50" s="68"/>
      <c r="D50" s="58"/>
      <c r="E50" s="58"/>
      <c r="F50" s="58"/>
      <c r="G50" s="58"/>
      <c r="H50" s="58"/>
      <c r="I50" s="58"/>
      <c r="J50" s="58"/>
    </row>
    <row r="51" spans="1:10">
      <c r="A51" s="21"/>
      <c r="B51" s="58"/>
      <c r="C51" s="68"/>
      <c r="D51" s="58"/>
      <c r="E51" s="58"/>
      <c r="F51" s="58"/>
      <c r="G51" s="58"/>
      <c r="H51" s="58"/>
      <c r="I51" s="58"/>
      <c r="J51" s="58"/>
    </row>
    <row r="52" spans="1:10">
      <c r="A52" s="21"/>
      <c r="B52" s="58"/>
      <c r="C52" s="58"/>
      <c r="D52" s="68"/>
      <c r="E52" s="68"/>
      <c r="F52" s="68"/>
      <c r="G52" s="58"/>
      <c r="H52" s="58"/>
      <c r="I52" s="58"/>
      <c r="J52" s="58"/>
    </row>
    <row r="53" spans="1:10">
      <c r="A53" s="21"/>
      <c r="B53" s="58"/>
      <c r="C53" s="58"/>
      <c r="D53" s="68"/>
      <c r="E53" s="68"/>
      <c r="F53" s="68"/>
      <c r="G53" s="58"/>
      <c r="H53" s="58"/>
      <c r="I53" s="58"/>
      <c r="J53" s="58"/>
    </row>
    <row r="54" spans="1:10">
      <c r="A54" s="21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21"/>
      <c r="B55" s="58"/>
      <c r="C55" s="68"/>
      <c r="D55" s="68"/>
      <c r="E55" s="68"/>
      <c r="F55" s="68"/>
      <c r="G55" s="58"/>
      <c r="H55" s="58"/>
      <c r="I55" s="58"/>
      <c r="J55" s="58"/>
    </row>
    <row r="56" spans="1:10">
      <c r="A56" s="21"/>
      <c r="B56" s="58"/>
      <c r="C56" s="68"/>
      <c r="D56" s="58"/>
      <c r="E56" s="58"/>
      <c r="F56" s="58"/>
      <c r="G56" s="58"/>
      <c r="H56" s="58"/>
      <c r="I56" s="58"/>
      <c r="J56" s="58"/>
    </row>
    <row r="57" spans="1:10">
      <c r="A57" s="21"/>
      <c r="B57" s="58"/>
      <c r="C57" s="68"/>
      <c r="D57" s="58"/>
      <c r="E57" s="58"/>
      <c r="F57" s="58"/>
      <c r="G57" s="58"/>
      <c r="H57" s="58"/>
      <c r="I57" s="58"/>
      <c r="J57" s="58"/>
    </row>
    <row r="58" spans="1:10">
      <c r="A58" s="21"/>
      <c r="B58" s="58"/>
      <c r="C58" s="68"/>
      <c r="D58" s="58"/>
      <c r="E58" s="58"/>
      <c r="F58" s="58"/>
      <c r="G58" s="58"/>
      <c r="H58" s="58"/>
      <c r="I58" s="58"/>
      <c r="J58" s="58"/>
    </row>
    <row r="59" spans="1:10">
      <c r="A59" s="21"/>
      <c r="B59" s="58"/>
      <c r="C59" s="68"/>
      <c r="D59" s="58"/>
      <c r="E59" s="58"/>
      <c r="F59" s="58"/>
      <c r="G59" s="58"/>
      <c r="H59" s="58"/>
      <c r="I59" s="58"/>
      <c r="J59" s="58"/>
    </row>
    <row r="60" spans="1:10">
      <c r="A60" s="21"/>
      <c r="B60" s="58"/>
      <c r="C60" s="68"/>
      <c r="D60" s="58"/>
      <c r="E60" s="58"/>
      <c r="F60" s="58"/>
      <c r="G60" s="58"/>
      <c r="H60" s="58"/>
      <c r="I60" s="58"/>
      <c r="J60" s="58"/>
    </row>
    <row r="61" spans="1:10">
      <c r="A61" s="21"/>
      <c r="B61" s="58"/>
      <c r="C61" s="68"/>
      <c r="D61" s="58"/>
      <c r="E61" s="58"/>
      <c r="F61" s="58"/>
      <c r="G61" s="58"/>
      <c r="H61" s="58"/>
      <c r="I61" s="58"/>
      <c r="J61" s="58"/>
    </row>
    <row r="62" spans="1:10">
      <c r="A62" s="21"/>
      <c r="B62" s="58"/>
      <c r="C62" s="68"/>
      <c r="D62" s="58"/>
      <c r="E62" s="58"/>
      <c r="F62" s="58"/>
      <c r="G62" s="58"/>
      <c r="H62" s="58"/>
      <c r="I62" s="58"/>
      <c r="J62" s="58"/>
    </row>
    <row r="63" spans="1:10">
      <c r="A63" s="21"/>
      <c r="B63" s="58"/>
      <c r="C63" s="58"/>
      <c r="D63" s="58"/>
      <c r="E63" s="58"/>
      <c r="F63" s="58"/>
      <c r="G63" s="58"/>
      <c r="H63" s="58"/>
      <c r="I63" s="58"/>
      <c r="J63" s="58"/>
    </row>
    <row r="64" spans="1:10">
      <c r="A64" s="21"/>
      <c r="B64" s="58"/>
      <c r="C64" s="58"/>
      <c r="D64" s="58"/>
      <c r="E64" s="58"/>
      <c r="F64" s="58"/>
      <c r="G64" s="58"/>
      <c r="H64" s="58"/>
      <c r="I64" s="58"/>
      <c r="J64" s="58"/>
    </row>
    <row r="65" spans="1:10">
      <c r="A65" s="21"/>
      <c r="B65" s="58"/>
      <c r="C65" s="68"/>
      <c r="D65" s="58"/>
      <c r="E65" s="58"/>
      <c r="F65" s="58"/>
      <c r="G65" s="58"/>
      <c r="H65" s="58"/>
      <c r="I65" s="58"/>
      <c r="J65" s="58"/>
    </row>
    <row r="66" spans="1:10">
      <c r="A66" s="21"/>
      <c r="B66" s="58"/>
      <c r="C66" s="58"/>
      <c r="D66" s="58"/>
      <c r="E66" s="58"/>
      <c r="F66" s="58"/>
      <c r="G66" s="58"/>
      <c r="H66" s="58"/>
      <c r="I66" s="58"/>
      <c r="J66" s="58"/>
    </row>
    <row r="67" spans="1:10">
      <c r="A67" s="21"/>
      <c r="B67" s="58"/>
      <c r="C67" s="68"/>
      <c r="D67" s="58"/>
      <c r="E67" s="58"/>
      <c r="F67" s="58"/>
      <c r="G67" s="58"/>
      <c r="H67" s="58"/>
      <c r="I67" s="58"/>
      <c r="J67" s="58"/>
    </row>
    <row r="68" spans="1:10">
      <c r="A68" s="21"/>
      <c r="B68" s="58"/>
      <c r="C68" s="68"/>
      <c r="D68" s="58"/>
      <c r="E68" s="58"/>
      <c r="F68" s="58"/>
      <c r="G68" s="58"/>
      <c r="H68" s="58"/>
      <c r="I68" s="58"/>
      <c r="J68" s="58"/>
    </row>
    <row r="69" spans="1:10">
      <c r="A69" s="21"/>
      <c r="B69" s="58"/>
      <c r="C69" s="68"/>
      <c r="D69" s="58"/>
      <c r="E69" s="58"/>
      <c r="F69" s="58"/>
      <c r="G69" s="58"/>
      <c r="H69" s="58"/>
      <c r="I69" s="58"/>
      <c r="J69" s="58"/>
    </row>
    <row r="70" spans="1:10">
      <c r="A70" s="21"/>
      <c r="B70" s="58"/>
      <c r="C70" s="68"/>
      <c r="D70" s="58"/>
      <c r="E70" s="58"/>
      <c r="F70" s="58"/>
      <c r="G70" s="58"/>
      <c r="H70" s="58"/>
      <c r="I70" s="58"/>
      <c r="J70" s="58"/>
    </row>
    <row r="71" spans="1:10">
      <c r="A71" s="21"/>
      <c r="B71" s="58"/>
      <c r="C71" s="68"/>
      <c r="D71" s="58"/>
      <c r="E71" s="58"/>
      <c r="F71" s="58"/>
      <c r="G71" s="58"/>
      <c r="H71" s="58"/>
      <c r="I71" s="58"/>
      <c r="J71" s="58"/>
    </row>
    <row r="72" spans="1:10">
      <c r="A72" s="21"/>
      <c r="B72" s="58"/>
      <c r="C72" s="58"/>
      <c r="D72" s="68"/>
      <c r="E72" s="68"/>
      <c r="F72" s="68"/>
      <c r="G72" s="58"/>
      <c r="H72" s="58"/>
      <c r="I72" s="58"/>
      <c r="J72" s="58"/>
    </row>
    <row r="73" spans="1:10">
      <c r="A73" s="21"/>
      <c r="B73" s="58"/>
      <c r="C73" s="68"/>
      <c r="D73" s="58"/>
      <c r="E73" s="58"/>
      <c r="F73" s="58"/>
      <c r="G73" s="58"/>
      <c r="H73" s="58"/>
      <c r="I73" s="58"/>
      <c r="J73" s="58"/>
    </row>
    <row r="74" spans="1:10">
      <c r="A74" s="21"/>
      <c r="B74" s="58"/>
      <c r="C74" s="68"/>
      <c r="D74" s="58"/>
      <c r="E74" s="58"/>
      <c r="F74" s="58"/>
      <c r="G74" s="58"/>
      <c r="H74" s="58"/>
      <c r="I74" s="58"/>
      <c r="J74" s="58"/>
    </row>
    <row r="75" spans="1:10">
      <c r="A75" s="21"/>
      <c r="B75" s="58"/>
      <c r="C75" s="68"/>
      <c r="D75" s="68"/>
      <c r="E75" s="68"/>
      <c r="F75" s="68"/>
      <c r="G75" s="58"/>
      <c r="H75" s="58"/>
      <c r="I75" s="58"/>
      <c r="J75" s="58"/>
    </row>
    <row r="76" spans="1:10">
      <c r="A76" s="21"/>
      <c r="B76" s="58"/>
      <c r="C76" s="68"/>
      <c r="D76" s="58"/>
      <c r="E76" s="58"/>
      <c r="F76" s="58"/>
      <c r="G76" s="58"/>
      <c r="H76" s="58"/>
      <c r="I76" s="58"/>
      <c r="J76" s="58"/>
    </row>
    <row r="77" spans="1:10">
      <c r="A77" s="21"/>
      <c r="B77" s="58"/>
      <c r="C77" s="68"/>
      <c r="D77" s="58"/>
      <c r="E77" s="58"/>
      <c r="F77" s="58"/>
      <c r="G77" s="58"/>
      <c r="H77" s="58"/>
      <c r="I77" s="58"/>
      <c r="J77" s="58"/>
    </row>
    <row r="78" spans="1:10">
      <c r="A78" s="21"/>
      <c r="B78" s="58"/>
      <c r="C78" s="58"/>
      <c r="D78" s="58"/>
      <c r="E78" s="58"/>
      <c r="F78" s="58"/>
      <c r="G78" s="58"/>
      <c r="H78" s="58"/>
      <c r="I78" s="58"/>
      <c r="J78" s="58"/>
    </row>
    <row r="79" spans="1:10">
      <c r="A79" s="21"/>
      <c r="B79" s="115"/>
      <c r="C79" s="115"/>
      <c r="D79" s="115"/>
      <c r="E79" s="115"/>
      <c r="F79" s="115"/>
      <c r="G79" s="115"/>
      <c r="H79" s="115"/>
      <c r="I79" s="115"/>
      <c r="J79" s="58"/>
    </row>
    <row r="80" spans="1:10">
      <c r="A80" s="21"/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2">
    <mergeCell ref="G2:H2"/>
    <mergeCell ref="D3:F3"/>
  </mergeCells>
  <conditionalFormatting sqref="I32:I78 I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{F338D8AA-E706-460E-A8B4-322032091390}</x14:id>
        </ext>
      </extLst>
    </cfRule>
  </conditionalFormatting>
  <conditionalFormatting sqref="K9:K2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{8F61272F-3904-4F46-9B4E-7A99EF03FC72}</x14:id>
        </ext>
      </extLst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38D8AA-E706-460E-A8B4-3220320913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I32:I78 I5</xm:sqref>
        </x14:conditionalFormatting>
        <x14:conditionalFormatting xmlns:xm="http://schemas.microsoft.com/office/excel/2006/main">
          <x14:cfRule type="dataBar" id="{8F61272F-3904-4F46-9B4E-7A99EF03FC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K9:K29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workbookViewId="0">
      <selection activeCell="C7" sqref="C7"/>
    </sheetView>
  </sheetViews>
  <sheetFormatPr defaultRowHeight="15"/>
  <cols>
    <col min="3" max="3" width="42.85546875" customWidth="1"/>
    <col min="4" max="4" width="8" customWidth="1"/>
    <col min="5" max="5" width="8.7109375" customWidth="1"/>
    <col min="6" max="6" width="5.28515625" customWidth="1"/>
    <col min="7" max="7" width="11.28515625" customWidth="1"/>
    <col min="8" max="8" width="12.42578125" customWidth="1"/>
    <col min="9" max="9" width="7.7109375" customWidth="1"/>
    <col min="10" max="10" width="8" customWidth="1"/>
  </cols>
  <sheetData>
    <row r="1" spans="1:12">
      <c r="A1" s="38"/>
      <c r="B1" s="38"/>
      <c r="C1" s="38"/>
      <c r="D1" s="5"/>
      <c r="E1" s="5"/>
      <c r="F1" s="5"/>
      <c r="G1" s="38"/>
      <c r="H1" s="38"/>
      <c r="I1" s="38"/>
      <c r="J1" s="38"/>
    </row>
    <row r="2" spans="1:12">
      <c r="A2" s="38"/>
      <c r="B2" s="58"/>
      <c r="C2" s="58"/>
      <c r="D2" s="58"/>
      <c r="E2" s="58"/>
      <c r="F2" s="58"/>
      <c r="G2" s="198"/>
      <c r="H2" s="198"/>
      <c r="I2" s="58"/>
      <c r="J2" s="58"/>
    </row>
    <row r="3" spans="1:12">
      <c r="A3" s="38"/>
      <c r="B3" s="120"/>
      <c r="C3" s="107"/>
      <c r="D3" s="45"/>
      <c r="E3" s="45"/>
      <c r="F3" s="45"/>
      <c r="G3" s="45"/>
      <c r="H3" s="45"/>
      <c r="I3" s="49" t="s">
        <v>3</v>
      </c>
      <c r="J3" s="50"/>
      <c r="K3" s="16"/>
      <c r="L3" s="19"/>
    </row>
    <row r="4" spans="1:12">
      <c r="A4" s="38"/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  <c r="L4" s="18"/>
    </row>
    <row r="5" spans="1:12">
      <c r="A5" s="38"/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7">
        <v>43586</v>
      </c>
      <c r="J5" s="26">
        <v>44409</v>
      </c>
      <c r="K5" s="6" t="s">
        <v>7</v>
      </c>
      <c r="L5" s="6" t="s">
        <v>8</v>
      </c>
    </row>
    <row r="6" spans="1:12">
      <c r="A6" s="38"/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9">
        <v>1</v>
      </c>
      <c r="J6" s="8">
        <v>1</v>
      </c>
      <c r="K6" s="9">
        <f t="shared" ref="K6:K28" si="0">J6-I6</f>
        <v>0</v>
      </c>
      <c r="L6" s="9"/>
    </row>
    <row r="7" spans="1:12">
      <c r="A7" s="38"/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9">
        <v>3</v>
      </c>
      <c r="J7" s="8">
        <v>3</v>
      </c>
      <c r="K7" s="9">
        <f t="shared" si="0"/>
        <v>0</v>
      </c>
      <c r="L7" s="9"/>
    </row>
    <row r="8" spans="1:12">
      <c r="A8" s="38"/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9">
        <v>1</v>
      </c>
      <c r="J8" s="8">
        <v>1</v>
      </c>
      <c r="K8" s="9">
        <f t="shared" si="0"/>
        <v>0</v>
      </c>
      <c r="L8" s="9"/>
    </row>
    <row r="9" spans="1:12">
      <c r="A9" s="38"/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9">
        <v>1</v>
      </c>
      <c r="J9" s="8">
        <v>1</v>
      </c>
      <c r="K9" s="9">
        <f t="shared" si="0"/>
        <v>0</v>
      </c>
      <c r="L9" s="9"/>
    </row>
    <row r="10" spans="1:12">
      <c r="A10" s="38"/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9">
        <v>0</v>
      </c>
      <c r="J10" s="8">
        <v>0</v>
      </c>
      <c r="K10" s="9">
        <f t="shared" si="0"/>
        <v>0</v>
      </c>
      <c r="L10" s="9"/>
    </row>
    <row r="11" spans="1:12">
      <c r="A11" s="38"/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9">
        <v>0</v>
      </c>
      <c r="J11" s="8">
        <v>0</v>
      </c>
      <c r="K11" s="9">
        <f t="shared" si="0"/>
        <v>0</v>
      </c>
      <c r="L11" s="9"/>
    </row>
    <row r="12" spans="1:12">
      <c r="A12" s="38"/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9">
        <v>0</v>
      </c>
      <c r="J12" s="8">
        <v>0</v>
      </c>
      <c r="K12" s="9">
        <f t="shared" si="0"/>
        <v>0</v>
      </c>
      <c r="L12" s="9"/>
    </row>
    <row r="13" spans="1:12">
      <c r="A13" s="38"/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9">
        <v>2</v>
      </c>
      <c r="J13" s="8">
        <v>2</v>
      </c>
      <c r="K13" s="9">
        <f t="shared" si="0"/>
        <v>0</v>
      </c>
      <c r="L13" s="9">
        <v>1</v>
      </c>
    </row>
    <row r="14" spans="1:12">
      <c r="A14" s="38"/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9">
        <v>3</v>
      </c>
      <c r="J14" s="8">
        <v>3</v>
      </c>
      <c r="K14" s="9">
        <f t="shared" si="0"/>
        <v>0</v>
      </c>
      <c r="L14" s="9"/>
    </row>
    <row r="15" spans="1:12" ht="22.5">
      <c r="A15" s="38"/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9">
        <v>1</v>
      </c>
      <c r="J15" s="8">
        <v>1</v>
      </c>
      <c r="K15" s="9">
        <f t="shared" si="0"/>
        <v>0</v>
      </c>
      <c r="L15" s="9">
        <v>1</v>
      </c>
    </row>
    <row r="16" spans="1:12">
      <c r="A16" s="38"/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9">
        <v>2</v>
      </c>
      <c r="J16" s="8">
        <v>2</v>
      </c>
      <c r="K16" s="9">
        <f t="shared" si="0"/>
        <v>0</v>
      </c>
      <c r="L16" s="9"/>
    </row>
    <row r="17" spans="1:12">
      <c r="A17" s="38"/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9">
        <v>1</v>
      </c>
      <c r="J17" s="8">
        <v>1</v>
      </c>
      <c r="K17" s="9">
        <f t="shared" si="0"/>
        <v>0</v>
      </c>
      <c r="L17" s="9"/>
    </row>
    <row r="18" spans="1:12">
      <c r="A18" s="38"/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9">
        <v>1</v>
      </c>
      <c r="J18" s="8">
        <v>1</v>
      </c>
      <c r="K18" s="9">
        <f t="shared" si="0"/>
        <v>0</v>
      </c>
      <c r="L18" s="9"/>
    </row>
    <row r="19" spans="1:12">
      <c r="A19" s="38"/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9">
        <v>2</v>
      </c>
      <c r="J19" s="8">
        <v>2</v>
      </c>
      <c r="K19" s="9">
        <f t="shared" si="0"/>
        <v>0</v>
      </c>
      <c r="L19" s="9"/>
    </row>
    <row r="20" spans="1:12">
      <c r="A20" s="38"/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9">
        <v>3</v>
      </c>
      <c r="J20" s="8">
        <v>3</v>
      </c>
      <c r="K20" s="9">
        <f t="shared" si="0"/>
        <v>0</v>
      </c>
      <c r="L20" s="9">
        <v>1</v>
      </c>
    </row>
    <row r="21" spans="1:12">
      <c r="A21" s="38"/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9">
        <v>3</v>
      </c>
      <c r="J21" s="8">
        <v>2</v>
      </c>
      <c r="K21" s="9">
        <f t="shared" si="0"/>
        <v>-1</v>
      </c>
      <c r="L21" s="9"/>
    </row>
    <row r="22" spans="1:12">
      <c r="A22" s="38"/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9">
        <v>0</v>
      </c>
      <c r="J22" s="8">
        <v>0</v>
      </c>
      <c r="K22" s="9">
        <f t="shared" si="0"/>
        <v>0</v>
      </c>
      <c r="L22" s="9"/>
    </row>
    <row r="23" spans="1:12">
      <c r="A23" s="38"/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9">
        <v>3</v>
      </c>
      <c r="J23" s="8">
        <v>3</v>
      </c>
      <c r="K23" s="9">
        <f t="shared" si="0"/>
        <v>0</v>
      </c>
      <c r="L23" s="9"/>
    </row>
    <row r="24" spans="1:12">
      <c r="A24" s="38"/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9">
        <v>3</v>
      </c>
      <c r="J24" s="8">
        <v>3</v>
      </c>
      <c r="K24" s="9">
        <f t="shared" si="0"/>
        <v>0</v>
      </c>
      <c r="L24" s="9"/>
    </row>
    <row r="25" spans="1:12">
      <c r="A25" s="38"/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3</v>
      </c>
      <c r="K25" s="10">
        <f t="shared" si="0"/>
        <v>0</v>
      </c>
      <c r="L25" s="10"/>
    </row>
    <row r="26" spans="1:12">
      <c r="A26" s="38"/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9">
        <v>1</v>
      </c>
      <c r="J26" s="9">
        <v>0</v>
      </c>
      <c r="K26" s="9">
        <f t="shared" si="0"/>
        <v>-1</v>
      </c>
      <c r="L26" s="9">
        <v>1</v>
      </c>
    </row>
    <row r="27" spans="1:12">
      <c r="A27" s="38"/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34</v>
      </c>
      <c r="J27" s="167">
        <f>SUM(J6:J26)</f>
        <v>32</v>
      </c>
      <c r="K27" s="167">
        <f t="shared" si="0"/>
        <v>-2</v>
      </c>
      <c r="L27" s="168"/>
    </row>
    <row r="28" spans="1:12">
      <c r="A28" s="38"/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0.15315315315315314</v>
      </c>
      <c r="J28" s="169">
        <f>J27/(3*74)</f>
        <v>0.14414414414414414</v>
      </c>
      <c r="K28" s="167">
        <f t="shared" si="0"/>
        <v>-9.0090090090090003E-3</v>
      </c>
      <c r="L28" s="168"/>
    </row>
    <row r="29" spans="1:12">
      <c r="A29" s="38"/>
      <c r="B29" s="58"/>
      <c r="C29" s="58"/>
      <c r="D29" s="58"/>
      <c r="E29" s="58"/>
      <c r="F29" s="58"/>
      <c r="G29" s="58"/>
      <c r="H29" s="58"/>
      <c r="I29" s="58"/>
      <c r="J29" s="58"/>
    </row>
    <row r="30" spans="1:12">
      <c r="A30" s="38"/>
      <c r="B30" s="58"/>
      <c r="C30" s="58"/>
      <c r="D30" s="68"/>
      <c r="E30" s="68"/>
      <c r="F30" s="68"/>
      <c r="G30" s="58"/>
      <c r="H30" s="58"/>
      <c r="I30" s="58"/>
      <c r="J30" s="58"/>
    </row>
    <row r="31" spans="1:12">
      <c r="A31" s="38"/>
      <c r="B31" s="58"/>
      <c r="C31" s="68"/>
      <c r="D31" s="58"/>
      <c r="E31" s="58"/>
      <c r="F31" s="58"/>
      <c r="G31" s="58"/>
      <c r="H31" s="58"/>
      <c r="I31" s="58"/>
      <c r="J31" s="58"/>
    </row>
    <row r="32" spans="1:12">
      <c r="A32" s="38"/>
      <c r="B32" s="58"/>
      <c r="C32" s="58"/>
      <c r="D32" s="58"/>
      <c r="E32" s="58"/>
      <c r="F32" s="58"/>
      <c r="G32" s="58"/>
      <c r="H32" s="58"/>
      <c r="I32" s="58"/>
      <c r="J32" s="58"/>
    </row>
    <row r="33" spans="1:10">
      <c r="A33" s="38"/>
      <c r="B33" s="58"/>
      <c r="C33" s="58"/>
      <c r="D33" s="58"/>
      <c r="E33" s="58"/>
      <c r="F33" s="58"/>
      <c r="G33" s="58"/>
      <c r="H33" s="58"/>
      <c r="I33" s="58"/>
      <c r="J33" s="58"/>
    </row>
    <row r="34" spans="1:10">
      <c r="A34" s="38"/>
      <c r="B34" s="58"/>
      <c r="C34" s="58"/>
      <c r="D34" s="58"/>
      <c r="E34" s="58"/>
      <c r="F34" s="58"/>
      <c r="G34" s="58"/>
      <c r="H34" s="58"/>
      <c r="I34" s="58"/>
      <c r="J34" s="58"/>
    </row>
    <row r="35" spans="1:10">
      <c r="A35" s="38"/>
      <c r="B35" s="58"/>
      <c r="C35" s="58"/>
      <c r="D35" s="58"/>
      <c r="E35" s="58"/>
      <c r="F35" s="58"/>
      <c r="G35" s="58"/>
      <c r="H35" s="58"/>
      <c r="I35" s="58"/>
      <c r="J35" s="58"/>
    </row>
    <row r="36" spans="1:10">
      <c r="A36" s="38"/>
      <c r="B36" s="58"/>
      <c r="C36" s="58"/>
      <c r="D36" s="114"/>
      <c r="E36" s="58"/>
      <c r="F36" s="58"/>
      <c r="G36" s="58"/>
      <c r="H36" s="58"/>
      <c r="I36" s="58"/>
      <c r="J36" s="58"/>
    </row>
    <row r="37" spans="1:10">
      <c r="A37" s="38"/>
      <c r="B37" s="58"/>
      <c r="C37" s="68"/>
      <c r="D37" s="58"/>
      <c r="E37" s="58"/>
      <c r="F37" s="58"/>
      <c r="G37" s="58"/>
      <c r="H37" s="58"/>
      <c r="I37" s="58"/>
      <c r="J37" s="58"/>
    </row>
    <row r="38" spans="1:10">
      <c r="A38" s="38"/>
      <c r="B38" s="58"/>
      <c r="C38" s="58"/>
      <c r="D38" s="58"/>
      <c r="E38" s="58"/>
      <c r="F38" s="58"/>
      <c r="G38" s="58"/>
      <c r="H38" s="58"/>
      <c r="I38" s="58"/>
      <c r="J38" s="58"/>
    </row>
    <row r="39" spans="1:10">
      <c r="A39" s="38"/>
      <c r="B39" s="58"/>
      <c r="C39" s="58"/>
      <c r="D39" s="58"/>
      <c r="E39" s="58"/>
      <c r="F39" s="58"/>
      <c r="G39" s="58"/>
      <c r="H39" s="58"/>
      <c r="I39" s="58"/>
      <c r="J39" s="58"/>
    </row>
    <row r="40" spans="1:10">
      <c r="A40" s="38"/>
      <c r="B40" s="58"/>
      <c r="C40" s="58"/>
      <c r="D40" s="58"/>
      <c r="E40" s="58"/>
      <c r="F40" s="58"/>
      <c r="G40" s="58"/>
      <c r="H40" s="58"/>
      <c r="I40" s="58"/>
      <c r="J40" s="58"/>
    </row>
    <row r="41" spans="1:10">
      <c r="A41" s="38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38"/>
      <c r="B42" s="58"/>
      <c r="C42" s="68"/>
      <c r="D42" s="58"/>
      <c r="E42" s="58"/>
      <c r="F42" s="58"/>
      <c r="G42" s="58"/>
      <c r="H42" s="58"/>
      <c r="I42" s="58"/>
      <c r="J42" s="58"/>
    </row>
    <row r="43" spans="1:10">
      <c r="A43" s="38"/>
      <c r="B43" s="58"/>
      <c r="C43" s="68"/>
      <c r="D43" s="58"/>
      <c r="E43" s="58"/>
      <c r="F43" s="58"/>
      <c r="G43" s="58"/>
      <c r="H43" s="58"/>
      <c r="I43" s="58"/>
      <c r="J43" s="58"/>
    </row>
    <row r="44" spans="1:10">
      <c r="A44" s="38"/>
      <c r="B44" s="58"/>
      <c r="C44" s="68"/>
      <c r="D44" s="68"/>
      <c r="E44" s="68"/>
      <c r="F44" s="68"/>
      <c r="G44" s="58"/>
      <c r="H44" s="58"/>
      <c r="I44" s="58"/>
      <c r="J44" s="58"/>
    </row>
    <row r="45" spans="1:10">
      <c r="A45" s="38"/>
      <c r="B45" s="58"/>
      <c r="C45" s="58"/>
      <c r="D45" s="58"/>
      <c r="E45" s="58"/>
      <c r="F45" s="58"/>
      <c r="G45" s="58"/>
      <c r="H45" s="58"/>
      <c r="I45" s="58"/>
      <c r="J45" s="58"/>
    </row>
    <row r="46" spans="1:10">
      <c r="A46" s="38"/>
      <c r="B46" s="58"/>
      <c r="C46" s="68"/>
      <c r="D46" s="58"/>
      <c r="E46" s="58"/>
      <c r="F46" s="58"/>
      <c r="G46" s="58"/>
      <c r="H46" s="58"/>
      <c r="I46" s="58"/>
      <c r="J46" s="58"/>
    </row>
    <row r="47" spans="1:10">
      <c r="A47" s="38"/>
      <c r="B47" s="58"/>
      <c r="C47" s="68"/>
      <c r="D47" s="68"/>
      <c r="E47" s="68"/>
      <c r="F47" s="68"/>
      <c r="G47" s="58"/>
      <c r="H47" s="58"/>
      <c r="I47" s="58"/>
      <c r="J47" s="58"/>
    </row>
    <row r="48" spans="1:10">
      <c r="A48" s="38"/>
      <c r="B48" s="58"/>
      <c r="C48" s="58"/>
      <c r="D48" s="68"/>
      <c r="E48" s="68"/>
      <c r="F48" s="68"/>
      <c r="G48" s="58"/>
      <c r="H48" s="58"/>
      <c r="I48" s="58"/>
      <c r="J48" s="58"/>
    </row>
    <row r="49" spans="1:10">
      <c r="A49" s="38"/>
      <c r="B49" s="58"/>
      <c r="C49" s="58"/>
      <c r="D49" s="68"/>
      <c r="E49" s="68"/>
      <c r="F49" s="68"/>
      <c r="G49" s="58"/>
      <c r="H49" s="58"/>
      <c r="I49" s="58"/>
      <c r="J49" s="58"/>
    </row>
    <row r="50" spans="1:10">
      <c r="A50" s="38"/>
      <c r="B50" s="58"/>
      <c r="C50" s="68"/>
      <c r="D50" s="58"/>
      <c r="E50" s="58"/>
      <c r="F50" s="58"/>
      <c r="G50" s="58"/>
      <c r="H50" s="58"/>
      <c r="I50" s="58"/>
      <c r="J50" s="58"/>
    </row>
    <row r="51" spans="1:10">
      <c r="A51" s="38"/>
      <c r="B51" s="58"/>
      <c r="C51" s="68"/>
      <c r="D51" s="58"/>
      <c r="E51" s="58"/>
      <c r="F51" s="58"/>
      <c r="G51" s="58"/>
      <c r="H51" s="58"/>
      <c r="I51" s="58"/>
      <c r="J51" s="58"/>
    </row>
    <row r="52" spans="1:10">
      <c r="A52" s="38"/>
      <c r="B52" s="58"/>
      <c r="C52" s="58"/>
      <c r="D52" s="68"/>
      <c r="E52" s="68"/>
      <c r="F52" s="68"/>
      <c r="G52" s="58"/>
      <c r="H52" s="58"/>
      <c r="I52" s="58"/>
      <c r="J52" s="58"/>
    </row>
    <row r="53" spans="1:10">
      <c r="A53" s="38"/>
      <c r="B53" s="58"/>
      <c r="C53" s="58"/>
      <c r="D53" s="68"/>
      <c r="E53" s="68"/>
      <c r="F53" s="68"/>
      <c r="G53" s="58"/>
      <c r="H53" s="58"/>
      <c r="I53" s="58"/>
      <c r="J53" s="58"/>
    </row>
    <row r="54" spans="1:10">
      <c r="A54" s="38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38"/>
      <c r="B55" s="58"/>
      <c r="C55" s="68"/>
      <c r="D55" s="68"/>
      <c r="E55" s="68"/>
      <c r="F55" s="68"/>
      <c r="G55" s="58"/>
      <c r="H55" s="58"/>
      <c r="I55" s="58"/>
      <c r="J55" s="58"/>
    </row>
    <row r="56" spans="1:10">
      <c r="A56" s="38"/>
      <c r="B56" s="58"/>
      <c r="C56" s="68"/>
      <c r="D56" s="58"/>
      <c r="E56" s="58"/>
      <c r="F56" s="58"/>
      <c r="G56" s="58"/>
      <c r="H56" s="58"/>
      <c r="I56" s="58"/>
      <c r="J56" s="58"/>
    </row>
    <row r="57" spans="1:10">
      <c r="A57" s="38"/>
      <c r="B57" s="58"/>
      <c r="C57" s="68"/>
      <c r="D57" s="58"/>
      <c r="E57" s="58"/>
      <c r="F57" s="58"/>
      <c r="G57" s="58"/>
      <c r="H57" s="58"/>
      <c r="I57" s="58"/>
      <c r="J57" s="58"/>
    </row>
    <row r="58" spans="1:10">
      <c r="A58" s="38"/>
      <c r="B58" s="58"/>
      <c r="C58" s="68"/>
      <c r="D58" s="58"/>
      <c r="E58" s="58"/>
      <c r="F58" s="58"/>
      <c r="G58" s="58"/>
      <c r="H58" s="58"/>
      <c r="I58" s="58"/>
      <c r="J58" s="58"/>
    </row>
    <row r="59" spans="1:10">
      <c r="A59" s="38"/>
      <c r="B59" s="58"/>
      <c r="C59" s="68"/>
      <c r="D59" s="58"/>
      <c r="E59" s="58"/>
      <c r="F59" s="58"/>
      <c r="G59" s="58"/>
      <c r="H59" s="58"/>
      <c r="I59" s="58"/>
      <c r="J59" s="58"/>
    </row>
    <row r="60" spans="1:10">
      <c r="A60" s="38"/>
      <c r="B60" s="58"/>
      <c r="C60" s="68"/>
      <c r="D60" s="58"/>
      <c r="E60" s="58"/>
      <c r="F60" s="58"/>
      <c r="G60" s="58"/>
      <c r="H60" s="58"/>
      <c r="I60" s="58"/>
      <c r="J60" s="58"/>
    </row>
    <row r="61" spans="1:10">
      <c r="A61" s="38"/>
      <c r="B61" s="58"/>
      <c r="C61" s="68"/>
      <c r="D61" s="58"/>
      <c r="E61" s="58"/>
      <c r="F61" s="58"/>
      <c r="G61" s="58"/>
      <c r="H61" s="58"/>
      <c r="I61" s="58"/>
      <c r="J61" s="58"/>
    </row>
    <row r="62" spans="1:10">
      <c r="A62" s="38"/>
      <c r="B62" s="58"/>
      <c r="C62" s="68"/>
      <c r="D62" s="58"/>
      <c r="E62" s="58"/>
      <c r="F62" s="58"/>
      <c r="G62" s="58"/>
      <c r="H62" s="58"/>
      <c r="I62" s="58"/>
      <c r="J62" s="58"/>
    </row>
    <row r="63" spans="1:10">
      <c r="A63" s="38"/>
      <c r="B63" s="58"/>
      <c r="C63" s="58"/>
      <c r="D63" s="58"/>
      <c r="E63" s="58"/>
      <c r="F63" s="58"/>
      <c r="G63" s="58"/>
      <c r="H63" s="58"/>
      <c r="I63" s="58"/>
      <c r="J63" s="58"/>
    </row>
    <row r="64" spans="1:10">
      <c r="A64" s="38"/>
      <c r="B64" s="58"/>
      <c r="C64" s="58"/>
      <c r="D64" s="58"/>
      <c r="E64" s="58"/>
      <c r="F64" s="58"/>
      <c r="G64" s="58"/>
      <c r="H64" s="58"/>
      <c r="I64" s="58"/>
      <c r="J64" s="58"/>
    </row>
    <row r="65" spans="1:10">
      <c r="A65" s="38"/>
      <c r="B65" s="58"/>
      <c r="C65" s="68"/>
      <c r="D65" s="58"/>
      <c r="E65" s="58"/>
      <c r="F65" s="58"/>
      <c r="G65" s="58"/>
      <c r="H65" s="58"/>
      <c r="I65" s="58"/>
      <c r="J65" s="58"/>
    </row>
    <row r="66" spans="1:10">
      <c r="A66" s="38"/>
      <c r="B66" s="58"/>
      <c r="C66" s="58"/>
      <c r="D66" s="58"/>
      <c r="E66" s="58"/>
      <c r="F66" s="58"/>
      <c r="G66" s="58"/>
      <c r="H66" s="58"/>
      <c r="I66" s="58"/>
      <c r="J66" s="58"/>
    </row>
    <row r="67" spans="1:10">
      <c r="A67" s="38"/>
      <c r="B67" s="58"/>
      <c r="C67" s="68"/>
      <c r="D67" s="58"/>
      <c r="E67" s="58"/>
      <c r="F67" s="58"/>
      <c r="G67" s="58"/>
      <c r="H67" s="58"/>
      <c r="I67" s="58"/>
      <c r="J67" s="58"/>
    </row>
    <row r="68" spans="1:10">
      <c r="A68" s="38"/>
      <c r="B68" s="58"/>
      <c r="C68" s="68"/>
      <c r="D68" s="58"/>
      <c r="E68" s="58"/>
      <c r="F68" s="58"/>
      <c r="G68" s="58"/>
      <c r="H68" s="58"/>
      <c r="I68" s="58"/>
      <c r="J68" s="58"/>
    </row>
    <row r="69" spans="1:10">
      <c r="A69" s="38"/>
      <c r="B69" s="58"/>
      <c r="C69" s="68"/>
      <c r="D69" s="58"/>
      <c r="E69" s="58"/>
      <c r="F69" s="58"/>
      <c r="G69" s="58"/>
      <c r="H69" s="58"/>
      <c r="I69" s="58"/>
      <c r="J69" s="58"/>
    </row>
    <row r="70" spans="1:10">
      <c r="A70" s="38"/>
      <c r="B70" s="58"/>
      <c r="C70" s="68"/>
      <c r="D70" s="58"/>
      <c r="E70" s="58"/>
      <c r="F70" s="58"/>
      <c r="G70" s="58"/>
      <c r="H70" s="58"/>
      <c r="I70" s="58"/>
      <c r="J70" s="58"/>
    </row>
    <row r="71" spans="1:10">
      <c r="A71" s="38"/>
      <c r="B71" s="58"/>
      <c r="C71" s="68"/>
      <c r="D71" s="58"/>
      <c r="E71" s="58"/>
      <c r="F71" s="58"/>
      <c r="G71" s="58"/>
      <c r="H71" s="58"/>
      <c r="I71" s="58"/>
      <c r="J71" s="58"/>
    </row>
    <row r="72" spans="1:10">
      <c r="A72" s="38"/>
      <c r="B72" s="58"/>
      <c r="C72" s="58"/>
      <c r="D72" s="68"/>
      <c r="E72" s="68"/>
      <c r="F72" s="68"/>
      <c r="G72" s="58"/>
      <c r="H72" s="58"/>
      <c r="I72" s="58"/>
      <c r="J72" s="58"/>
    </row>
    <row r="73" spans="1:10">
      <c r="A73" s="38"/>
      <c r="B73" s="58"/>
      <c r="C73" s="68"/>
      <c r="D73" s="58"/>
      <c r="E73" s="58"/>
      <c r="F73" s="58"/>
      <c r="G73" s="58"/>
      <c r="H73" s="58"/>
      <c r="I73" s="58"/>
      <c r="J73" s="58"/>
    </row>
    <row r="74" spans="1:10">
      <c r="A74" s="38"/>
      <c r="B74" s="58"/>
      <c r="C74" s="68"/>
      <c r="D74" s="58"/>
      <c r="E74" s="58"/>
      <c r="F74" s="58"/>
      <c r="G74" s="58"/>
      <c r="H74" s="58"/>
      <c r="I74" s="58"/>
      <c r="J74" s="58"/>
    </row>
    <row r="75" spans="1:10">
      <c r="A75" s="38"/>
      <c r="B75" s="58"/>
      <c r="C75" s="68"/>
      <c r="D75" s="68"/>
      <c r="E75" s="68"/>
      <c r="F75" s="68"/>
      <c r="G75" s="58"/>
      <c r="H75" s="58"/>
      <c r="I75" s="58"/>
      <c r="J75" s="58"/>
    </row>
    <row r="76" spans="1:10">
      <c r="A76" s="38"/>
      <c r="B76" s="58"/>
      <c r="C76" s="68"/>
      <c r="D76" s="58"/>
      <c r="E76" s="58"/>
      <c r="F76" s="58"/>
      <c r="G76" s="58"/>
      <c r="H76" s="58"/>
      <c r="I76" s="58"/>
      <c r="J76" s="58"/>
    </row>
    <row r="77" spans="1:10">
      <c r="A77" s="38"/>
      <c r="B77" s="58"/>
      <c r="C77" s="68"/>
      <c r="D77" s="58"/>
      <c r="E77" s="58"/>
      <c r="F77" s="58"/>
      <c r="G77" s="58"/>
      <c r="H77" s="58"/>
      <c r="I77" s="58"/>
      <c r="J77" s="58"/>
    </row>
    <row r="78" spans="1:10">
      <c r="A78" s="38"/>
      <c r="B78" s="58"/>
      <c r="C78" s="58"/>
      <c r="D78" s="58"/>
      <c r="E78" s="58"/>
      <c r="F78" s="58"/>
      <c r="G78" s="58"/>
      <c r="H78" s="58"/>
      <c r="I78" s="58"/>
      <c r="J78" s="58"/>
    </row>
    <row r="79" spans="1:10">
      <c r="A79" s="38"/>
      <c r="B79" s="115"/>
      <c r="C79" s="115"/>
      <c r="D79" s="115"/>
      <c r="E79" s="115"/>
      <c r="F79" s="115"/>
      <c r="G79" s="115"/>
      <c r="H79" s="115"/>
      <c r="I79" s="115"/>
      <c r="J79" s="58"/>
    </row>
    <row r="80" spans="1:10">
      <c r="A80" s="38"/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29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{818D5EA3-DC10-4AAF-90B4-0BA42FFE0D07}</x14:id>
        </ext>
      </extLst>
    </cfRule>
  </conditionalFormatting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{B62AB27B-7122-4C5C-88F9-3D096BC13ED9}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8D5EA3-DC10-4AAF-90B4-0BA42FFE0D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I29:I78</xm:sqref>
        </x14:conditionalFormatting>
        <x14:conditionalFormatting xmlns:xm="http://schemas.microsoft.com/office/excel/2006/main">
          <x14:cfRule type="dataBar" id="{B62AB27B-7122-4C5C-88F9-3D096BC13E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workbookViewId="0">
      <selection activeCell="I36" sqref="I36"/>
    </sheetView>
  </sheetViews>
  <sheetFormatPr defaultRowHeight="15"/>
  <cols>
    <col min="3" max="3" width="49" customWidth="1"/>
    <col min="4" max="4" width="8" customWidth="1"/>
    <col min="5" max="5" width="9.28515625" customWidth="1"/>
    <col min="6" max="6" width="4.7109375" customWidth="1"/>
    <col min="7" max="7" width="10.7109375" customWidth="1"/>
    <col min="8" max="8" width="10.42578125" customWidth="1"/>
    <col min="9" max="9" width="7.7109375" customWidth="1"/>
    <col min="10" max="10" width="7" customWidth="1"/>
  </cols>
  <sheetData>
    <row r="1" spans="1:12">
      <c r="A1" s="38"/>
      <c r="B1" s="38"/>
      <c r="C1" s="38"/>
      <c r="D1" s="5"/>
      <c r="E1" s="5"/>
      <c r="F1" s="5"/>
      <c r="G1" s="38"/>
      <c r="H1" s="38"/>
      <c r="I1" s="38"/>
      <c r="J1" s="38"/>
    </row>
    <row r="2" spans="1:12">
      <c r="A2" s="38"/>
      <c r="B2" s="58"/>
      <c r="C2" s="58"/>
      <c r="D2" s="58"/>
      <c r="E2" s="58"/>
      <c r="F2" s="58"/>
      <c r="G2" s="198"/>
      <c r="H2" s="198"/>
      <c r="I2" s="58"/>
      <c r="J2" s="58"/>
    </row>
    <row r="3" spans="1:12">
      <c r="A3" s="38"/>
      <c r="B3" s="120"/>
      <c r="C3" s="107"/>
      <c r="D3" s="45"/>
      <c r="E3" s="45"/>
      <c r="F3" s="45"/>
      <c r="G3" s="45"/>
      <c r="H3" s="45"/>
      <c r="I3" s="49" t="s">
        <v>3</v>
      </c>
      <c r="J3" s="50"/>
      <c r="K3" s="16"/>
      <c r="L3" s="19"/>
    </row>
    <row r="4" spans="1:12">
      <c r="A4" s="38"/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  <c r="L4" s="18"/>
    </row>
    <row r="5" spans="1:12">
      <c r="A5" s="38"/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7">
        <v>43586</v>
      </c>
      <c r="J5" s="26">
        <v>44409</v>
      </c>
      <c r="K5" s="6" t="s">
        <v>7</v>
      </c>
      <c r="L5" s="6" t="s">
        <v>8</v>
      </c>
    </row>
    <row r="6" spans="1:12">
      <c r="A6" s="38"/>
      <c r="B6" s="122">
        <v>1</v>
      </c>
      <c r="C6" s="110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9">
        <v>2</v>
      </c>
      <c r="J6" s="8">
        <v>2</v>
      </c>
      <c r="K6" s="9">
        <f t="shared" ref="K6:K28" si="0">J6-I6</f>
        <v>0</v>
      </c>
      <c r="L6" s="9"/>
    </row>
    <row r="7" spans="1:12">
      <c r="A7" s="38"/>
      <c r="B7" s="122">
        <v>2</v>
      </c>
      <c r="C7" s="110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9">
        <v>3</v>
      </c>
      <c r="J7" s="8">
        <v>3</v>
      </c>
      <c r="K7" s="9">
        <f t="shared" si="0"/>
        <v>0</v>
      </c>
      <c r="L7" s="9"/>
    </row>
    <row r="8" spans="1:12">
      <c r="A8" s="38"/>
      <c r="B8" s="122">
        <v>3</v>
      </c>
      <c r="C8" s="110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9">
        <v>1</v>
      </c>
      <c r="J8" s="8">
        <v>1</v>
      </c>
      <c r="K8" s="9">
        <f t="shared" si="0"/>
        <v>0</v>
      </c>
      <c r="L8" s="9"/>
    </row>
    <row r="9" spans="1:12">
      <c r="A9" s="38"/>
      <c r="B9" s="122">
        <v>4</v>
      </c>
      <c r="C9" s="110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9">
        <v>1</v>
      </c>
      <c r="J9" s="8">
        <v>1</v>
      </c>
      <c r="K9" s="9">
        <f t="shared" si="0"/>
        <v>0</v>
      </c>
      <c r="L9" s="9"/>
    </row>
    <row r="10" spans="1:12">
      <c r="A10" s="38"/>
      <c r="B10" s="122">
        <v>5</v>
      </c>
      <c r="C10" s="110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9">
        <v>0</v>
      </c>
      <c r="J10" s="8">
        <v>0</v>
      </c>
      <c r="K10" s="9">
        <f t="shared" si="0"/>
        <v>0</v>
      </c>
      <c r="L10" s="9"/>
    </row>
    <row r="11" spans="1:12">
      <c r="A11" s="38"/>
      <c r="B11" s="122">
        <v>7</v>
      </c>
      <c r="C11" s="110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9">
        <v>0</v>
      </c>
      <c r="J11" s="8">
        <v>0</v>
      </c>
      <c r="K11" s="9">
        <f t="shared" si="0"/>
        <v>0</v>
      </c>
      <c r="L11" s="9"/>
    </row>
    <row r="12" spans="1:12">
      <c r="A12" s="38"/>
      <c r="B12" s="122">
        <v>8</v>
      </c>
      <c r="C12" s="110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9">
        <v>0</v>
      </c>
      <c r="J12" s="8">
        <v>0</v>
      </c>
      <c r="K12" s="9">
        <f t="shared" si="0"/>
        <v>0</v>
      </c>
      <c r="L12" s="9"/>
    </row>
    <row r="13" spans="1:12">
      <c r="A13" s="38"/>
      <c r="B13" s="122">
        <v>6</v>
      </c>
      <c r="C13" s="110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9">
        <v>2</v>
      </c>
      <c r="J13" s="8">
        <v>2</v>
      </c>
      <c r="K13" s="9">
        <f t="shared" si="0"/>
        <v>0</v>
      </c>
      <c r="L13" s="9">
        <v>1</v>
      </c>
    </row>
    <row r="14" spans="1:12">
      <c r="A14" s="38"/>
      <c r="B14" s="122">
        <v>9</v>
      </c>
      <c r="C14" s="110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9">
        <v>3</v>
      </c>
      <c r="J14" s="8">
        <v>3</v>
      </c>
      <c r="K14" s="9">
        <f t="shared" si="0"/>
        <v>0</v>
      </c>
      <c r="L14" s="9"/>
    </row>
    <row r="15" spans="1:12" ht="22.5">
      <c r="A15" s="38"/>
      <c r="B15" s="122">
        <v>10</v>
      </c>
      <c r="C15" s="11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9">
        <v>1</v>
      </c>
      <c r="J15" s="8">
        <v>1</v>
      </c>
      <c r="K15" s="9">
        <f t="shared" si="0"/>
        <v>0</v>
      </c>
      <c r="L15" s="9">
        <v>1</v>
      </c>
    </row>
    <row r="16" spans="1:12">
      <c r="A16" s="38"/>
      <c r="B16" s="122">
        <v>11</v>
      </c>
      <c r="C16" s="110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9">
        <v>0</v>
      </c>
      <c r="J16" s="8">
        <v>0</v>
      </c>
      <c r="K16" s="9">
        <f t="shared" si="0"/>
        <v>0</v>
      </c>
      <c r="L16" s="9"/>
    </row>
    <row r="17" spans="1:12">
      <c r="A17" s="38"/>
      <c r="B17" s="122">
        <v>12</v>
      </c>
      <c r="C17" s="110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9">
        <v>2</v>
      </c>
      <c r="J17" s="8">
        <v>2</v>
      </c>
      <c r="K17" s="9">
        <f t="shared" si="0"/>
        <v>0</v>
      </c>
      <c r="L17" s="9"/>
    </row>
    <row r="18" spans="1:12">
      <c r="A18" s="38"/>
      <c r="B18" s="122">
        <v>13</v>
      </c>
      <c r="C18" s="110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9">
        <v>0</v>
      </c>
      <c r="J18" s="8">
        <v>0</v>
      </c>
      <c r="K18" s="9">
        <f t="shared" si="0"/>
        <v>0</v>
      </c>
      <c r="L18" s="9"/>
    </row>
    <row r="19" spans="1:12">
      <c r="A19" s="38"/>
      <c r="B19" s="122">
        <v>14</v>
      </c>
      <c r="C19" s="110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9">
        <v>3</v>
      </c>
      <c r="J19" s="8">
        <v>1</v>
      </c>
      <c r="K19" s="9">
        <f t="shared" si="0"/>
        <v>-2</v>
      </c>
      <c r="L19" s="9"/>
    </row>
    <row r="20" spans="1:12">
      <c r="A20" s="38"/>
      <c r="B20" s="122">
        <v>15</v>
      </c>
      <c r="C20" s="110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9">
        <v>3</v>
      </c>
      <c r="J20" s="8">
        <v>2</v>
      </c>
      <c r="K20" s="9">
        <f t="shared" si="0"/>
        <v>-1</v>
      </c>
      <c r="L20" s="9">
        <v>1</v>
      </c>
    </row>
    <row r="21" spans="1:12">
      <c r="A21" s="38"/>
      <c r="B21" s="122">
        <v>16</v>
      </c>
      <c r="C21" s="110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9">
        <v>3</v>
      </c>
      <c r="J21" s="8">
        <v>3</v>
      </c>
      <c r="K21" s="9">
        <f t="shared" si="0"/>
        <v>0</v>
      </c>
      <c r="L21" s="9"/>
    </row>
    <row r="22" spans="1:12">
      <c r="A22" s="38"/>
      <c r="B22" s="122">
        <v>17</v>
      </c>
      <c r="C22" s="110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9">
        <v>3</v>
      </c>
      <c r="J22" s="8">
        <v>2</v>
      </c>
      <c r="K22" s="9">
        <f t="shared" si="0"/>
        <v>-1</v>
      </c>
      <c r="L22" s="9"/>
    </row>
    <row r="23" spans="1:12">
      <c r="A23" s="38"/>
      <c r="B23" s="122">
        <v>18</v>
      </c>
      <c r="C23" s="110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9">
        <v>3</v>
      </c>
      <c r="J23" s="8">
        <v>3</v>
      </c>
      <c r="K23" s="9">
        <f t="shared" si="0"/>
        <v>0</v>
      </c>
      <c r="L23" s="9"/>
    </row>
    <row r="24" spans="1:12">
      <c r="A24" s="38"/>
      <c r="B24" s="122">
        <v>19</v>
      </c>
      <c r="C24" s="110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9">
        <v>0</v>
      </c>
      <c r="J24" s="8">
        <v>0</v>
      </c>
      <c r="K24" s="9">
        <f t="shared" si="0"/>
        <v>0</v>
      </c>
      <c r="L24" s="9"/>
    </row>
    <row r="25" spans="1:12">
      <c r="A25" s="38"/>
      <c r="B25" s="122">
        <v>20</v>
      </c>
      <c r="C25" s="110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3</v>
      </c>
      <c r="K25" s="10">
        <f t="shared" si="0"/>
        <v>0</v>
      </c>
      <c r="L25" s="10"/>
    </row>
    <row r="26" spans="1:12">
      <c r="A26" s="38"/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9">
        <v>1</v>
      </c>
      <c r="J26" s="9">
        <v>0</v>
      </c>
      <c r="K26" s="9">
        <f t="shared" si="0"/>
        <v>-1</v>
      </c>
      <c r="L26" s="9">
        <v>1</v>
      </c>
    </row>
    <row r="27" spans="1:12">
      <c r="A27" s="38"/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34</v>
      </c>
      <c r="J27" s="167">
        <f>SUM(J6:J26)</f>
        <v>29</v>
      </c>
      <c r="K27" s="167">
        <f t="shared" si="0"/>
        <v>-5</v>
      </c>
      <c r="L27" s="168"/>
    </row>
    <row r="28" spans="1:12">
      <c r="A28" s="38"/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0.15315315315315314</v>
      </c>
      <c r="J28" s="169">
        <f>J27/(3*74)</f>
        <v>0.13063063063063063</v>
      </c>
      <c r="K28" s="167">
        <f t="shared" si="0"/>
        <v>-2.2522522522522515E-2</v>
      </c>
      <c r="L28" s="168"/>
    </row>
    <row r="29" spans="1:12">
      <c r="A29" s="38"/>
      <c r="B29" s="58"/>
      <c r="C29" s="58"/>
      <c r="D29" s="58"/>
      <c r="E29" s="58"/>
      <c r="F29" s="58"/>
      <c r="G29" s="58"/>
      <c r="H29" s="58"/>
      <c r="I29" s="58"/>
      <c r="J29" s="58"/>
    </row>
    <row r="30" spans="1:12">
      <c r="A30" s="38"/>
      <c r="B30" s="58"/>
      <c r="C30" s="58"/>
      <c r="D30" s="68"/>
      <c r="E30" s="68"/>
      <c r="F30" s="68"/>
      <c r="G30" s="58"/>
      <c r="H30" s="58"/>
      <c r="I30" s="58"/>
      <c r="J30" s="58"/>
    </row>
    <row r="31" spans="1:12">
      <c r="A31" s="38"/>
      <c r="B31" s="58"/>
      <c r="C31" s="68"/>
      <c r="D31" s="58"/>
      <c r="E31" s="58"/>
      <c r="F31" s="58"/>
      <c r="G31" s="58"/>
      <c r="H31" s="58"/>
      <c r="I31" s="58"/>
      <c r="J31" s="58"/>
    </row>
    <row r="32" spans="1:12">
      <c r="A32" s="38"/>
      <c r="B32" s="58"/>
      <c r="C32" s="58"/>
      <c r="D32" s="58"/>
      <c r="E32" s="58"/>
      <c r="F32" s="58"/>
      <c r="G32" s="58"/>
      <c r="H32" s="58"/>
      <c r="I32" s="58"/>
      <c r="J32" s="58"/>
    </row>
    <row r="33" spans="1:10">
      <c r="A33" s="38"/>
      <c r="B33" s="58"/>
      <c r="C33" s="58"/>
      <c r="D33" s="58"/>
      <c r="E33" s="58"/>
      <c r="F33" s="58"/>
      <c r="G33" s="58"/>
      <c r="H33" s="58"/>
      <c r="I33" s="58"/>
      <c r="J33" s="58"/>
    </row>
    <row r="34" spans="1:10">
      <c r="A34" s="38"/>
      <c r="B34" s="58"/>
      <c r="C34" s="58"/>
      <c r="D34" s="58"/>
      <c r="E34" s="58"/>
      <c r="F34" s="58"/>
      <c r="G34" s="58"/>
      <c r="H34" s="58"/>
      <c r="I34" s="58"/>
      <c r="J34" s="58"/>
    </row>
    <row r="35" spans="1:10">
      <c r="A35" s="38"/>
      <c r="B35" s="58"/>
      <c r="C35" s="58"/>
      <c r="D35" s="58"/>
      <c r="E35" s="58"/>
      <c r="F35" s="58"/>
      <c r="G35" s="58"/>
      <c r="H35" s="58"/>
      <c r="I35" s="58"/>
      <c r="J35" s="58"/>
    </row>
    <row r="36" spans="1:10">
      <c r="A36" s="38"/>
      <c r="B36" s="58"/>
      <c r="C36" s="58"/>
      <c r="D36" s="114"/>
      <c r="E36" s="58"/>
      <c r="F36" s="58"/>
      <c r="G36" s="58"/>
      <c r="H36" s="58"/>
      <c r="I36" s="58"/>
      <c r="J36" s="58"/>
    </row>
    <row r="37" spans="1:10">
      <c r="A37" s="38"/>
      <c r="B37" s="58"/>
      <c r="C37" s="68"/>
      <c r="D37" s="58"/>
      <c r="E37" s="58"/>
      <c r="F37" s="58"/>
      <c r="G37" s="58"/>
      <c r="H37" s="58"/>
      <c r="I37" s="58"/>
      <c r="J37" s="58"/>
    </row>
    <row r="38" spans="1:10">
      <c r="A38" s="38"/>
      <c r="B38" s="58"/>
      <c r="C38" s="58"/>
      <c r="D38" s="58"/>
      <c r="E38" s="58"/>
      <c r="F38" s="58"/>
      <c r="G38" s="58"/>
      <c r="H38" s="58"/>
      <c r="I38" s="58"/>
      <c r="J38" s="58"/>
    </row>
    <row r="39" spans="1:10">
      <c r="A39" s="38"/>
      <c r="B39" s="58"/>
      <c r="C39" s="58"/>
      <c r="D39" s="58"/>
      <c r="E39" s="58"/>
      <c r="F39" s="58"/>
      <c r="G39" s="58"/>
      <c r="H39" s="58"/>
      <c r="I39" s="58"/>
      <c r="J39" s="58"/>
    </row>
    <row r="40" spans="1:10">
      <c r="A40" s="38"/>
      <c r="B40" s="58"/>
      <c r="C40" s="58"/>
      <c r="D40" s="58"/>
      <c r="E40" s="58"/>
      <c r="F40" s="58"/>
      <c r="G40" s="58"/>
      <c r="H40" s="58"/>
      <c r="I40" s="58"/>
      <c r="J40" s="58"/>
    </row>
    <row r="41" spans="1:10">
      <c r="A41" s="38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38"/>
      <c r="B42" s="58"/>
      <c r="C42" s="68"/>
      <c r="D42" s="58"/>
      <c r="E42" s="58"/>
      <c r="F42" s="58"/>
      <c r="G42" s="58"/>
      <c r="H42" s="58"/>
      <c r="I42" s="58"/>
      <c r="J42" s="58"/>
    </row>
    <row r="43" spans="1:10">
      <c r="A43" s="38"/>
      <c r="B43" s="58"/>
      <c r="C43" s="68"/>
      <c r="D43" s="58"/>
      <c r="E43" s="58"/>
      <c r="F43" s="58"/>
      <c r="G43" s="58"/>
      <c r="H43" s="58"/>
      <c r="I43" s="58"/>
      <c r="J43" s="58"/>
    </row>
    <row r="44" spans="1:10">
      <c r="A44" s="38"/>
      <c r="B44" s="58"/>
      <c r="C44" s="68"/>
      <c r="D44" s="68"/>
      <c r="E44" s="68"/>
      <c r="F44" s="68"/>
      <c r="G44" s="58"/>
      <c r="H44" s="58"/>
      <c r="I44" s="58"/>
      <c r="J44" s="58"/>
    </row>
    <row r="45" spans="1:10">
      <c r="A45" s="38"/>
      <c r="B45" s="58"/>
      <c r="C45" s="58"/>
      <c r="D45" s="58"/>
      <c r="E45" s="58"/>
      <c r="F45" s="58"/>
      <c r="G45" s="58"/>
      <c r="H45" s="58"/>
      <c r="I45" s="58"/>
      <c r="J45" s="58"/>
    </row>
    <row r="46" spans="1:10">
      <c r="A46" s="38"/>
      <c r="B46" s="58"/>
      <c r="C46" s="68"/>
      <c r="D46" s="58"/>
      <c r="E46" s="58"/>
      <c r="F46" s="58"/>
      <c r="G46" s="58"/>
      <c r="H46" s="58"/>
      <c r="I46" s="58"/>
      <c r="J46" s="58"/>
    </row>
    <row r="47" spans="1:10">
      <c r="A47" s="38"/>
      <c r="B47" s="58"/>
      <c r="C47" s="68"/>
      <c r="D47" s="68"/>
      <c r="E47" s="68"/>
      <c r="F47" s="68"/>
      <c r="G47" s="58"/>
      <c r="H47" s="58"/>
      <c r="I47" s="58"/>
      <c r="J47" s="58"/>
    </row>
    <row r="48" spans="1:10">
      <c r="A48" s="38"/>
      <c r="B48" s="58"/>
      <c r="C48" s="58"/>
      <c r="D48" s="68"/>
      <c r="E48" s="68"/>
      <c r="F48" s="68"/>
      <c r="G48" s="58"/>
      <c r="H48" s="58"/>
      <c r="I48" s="58"/>
      <c r="J48" s="58"/>
    </row>
    <row r="49" spans="1:10">
      <c r="A49" s="38"/>
      <c r="B49" s="58"/>
      <c r="C49" s="58"/>
      <c r="D49" s="68"/>
      <c r="E49" s="68"/>
      <c r="F49" s="68"/>
      <c r="G49" s="58"/>
      <c r="H49" s="58"/>
      <c r="I49" s="58"/>
      <c r="J49" s="58"/>
    </row>
    <row r="50" spans="1:10">
      <c r="A50" s="38"/>
      <c r="B50" s="58"/>
      <c r="C50" s="68"/>
      <c r="D50" s="58"/>
      <c r="E50" s="58"/>
      <c r="F50" s="58"/>
      <c r="G50" s="58"/>
      <c r="H50" s="58"/>
      <c r="I50" s="58"/>
      <c r="J50" s="58"/>
    </row>
    <row r="51" spans="1:10">
      <c r="A51" s="38"/>
      <c r="B51" s="58"/>
      <c r="C51" s="68"/>
      <c r="D51" s="58"/>
      <c r="E51" s="58"/>
      <c r="F51" s="58"/>
      <c r="G51" s="58"/>
      <c r="H51" s="58"/>
      <c r="I51" s="58"/>
      <c r="J51" s="58"/>
    </row>
    <row r="52" spans="1:10">
      <c r="A52" s="38"/>
      <c r="B52" s="58"/>
      <c r="C52" s="58"/>
      <c r="D52" s="68"/>
      <c r="E52" s="68"/>
      <c r="F52" s="68"/>
      <c r="G52" s="58"/>
      <c r="H52" s="58"/>
      <c r="I52" s="58"/>
      <c r="J52" s="58"/>
    </row>
    <row r="53" spans="1:10">
      <c r="A53" s="38"/>
      <c r="B53" s="58"/>
      <c r="C53" s="58"/>
      <c r="D53" s="68"/>
      <c r="E53" s="68"/>
      <c r="F53" s="68"/>
      <c r="G53" s="58"/>
      <c r="H53" s="58"/>
      <c r="I53" s="58"/>
      <c r="J53" s="58"/>
    </row>
    <row r="54" spans="1:10">
      <c r="A54" s="38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38"/>
      <c r="B55" s="58"/>
      <c r="C55" s="68"/>
      <c r="D55" s="68"/>
      <c r="E55" s="68"/>
      <c r="F55" s="68"/>
      <c r="G55" s="58"/>
      <c r="H55" s="58"/>
      <c r="I55" s="58"/>
      <c r="J55" s="58"/>
    </row>
    <row r="56" spans="1:10">
      <c r="A56" s="38"/>
      <c r="B56" s="58"/>
      <c r="C56" s="68"/>
      <c r="D56" s="58"/>
      <c r="E56" s="58"/>
      <c r="F56" s="58"/>
      <c r="G56" s="58"/>
      <c r="H56" s="58"/>
      <c r="I56" s="58"/>
      <c r="J56" s="58"/>
    </row>
    <row r="57" spans="1:10">
      <c r="A57" s="38"/>
      <c r="B57" s="58"/>
      <c r="C57" s="68"/>
      <c r="D57" s="58"/>
      <c r="E57" s="58"/>
      <c r="F57" s="58"/>
      <c r="G57" s="58"/>
      <c r="H57" s="58"/>
      <c r="I57" s="58"/>
      <c r="J57" s="58"/>
    </row>
    <row r="58" spans="1:10">
      <c r="A58" s="38"/>
      <c r="B58" s="58"/>
      <c r="C58" s="68"/>
      <c r="D58" s="58"/>
      <c r="E58" s="58"/>
      <c r="F58" s="58"/>
      <c r="G58" s="58"/>
      <c r="H58" s="58"/>
      <c r="I58" s="58"/>
      <c r="J58" s="58"/>
    </row>
    <row r="59" spans="1:10">
      <c r="A59" s="38"/>
      <c r="B59" s="58"/>
      <c r="C59" s="68"/>
      <c r="D59" s="58"/>
      <c r="E59" s="58"/>
      <c r="F59" s="58"/>
      <c r="G59" s="58"/>
      <c r="H59" s="58"/>
      <c r="I59" s="58"/>
      <c r="J59" s="58"/>
    </row>
    <row r="60" spans="1:10">
      <c r="A60" s="38"/>
      <c r="B60" s="58"/>
      <c r="C60" s="68"/>
      <c r="D60" s="58"/>
      <c r="E60" s="58"/>
      <c r="F60" s="58"/>
      <c r="G60" s="58"/>
      <c r="H60" s="58"/>
      <c r="I60" s="58"/>
      <c r="J60" s="58"/>
    </row>
    <row r="61" spans="1:10">
      <c r="A61" s="38"/>
      <c r="B61" s="58"/>
      <c r="C61" s="68"/>
      <c r="D61" s="58"/>
      <c r="E61" s="58"/>
      <c r="F61" s="58"/>
      <c r="G61" s="58"/>
      <c r="H61" s="58"/>
      <c r="I61" s="58"/>
      <c r="J61" s="58"/>
    </row>
    <row r="62" spans="1:10">
      <c r="A62" s="38"/>
      <c r="B62" s="58"/>
      <c r="C62" s="68"/>
      <c r="D62" s="58"/>
      <c r="E62" s="58"/>
      <c r="F62" s="58"/>
      <c r="G62" s="58"/>
      <c r="H62" s="58"/>
      <c r="I62" s="58"/>
      <c r="J62" s="58"/>
    </row>
    <row r="63" spans="1:10">
      <c r="A63" s="38"/>
      <c r="B63" s="58"/>
      <c r="C63" s="58"/>
      <c r="D63" s="58"/>
      <c r="E63" s="58"/>
      <c r="F63" s="58"/>
      <c r="G63" s="58"/>
      <c r="H63" s="58"/>
      <c r="I63" s="58"/>
      <c r="J63" s="58"/>
    </row>
    <row r="64" spans="1:10">
      <c r="A64" s="38"/>
      <c r="B64" s="58"/>
      <c r="C64" s="58"/>
      <c r="D64" s="58"/>
      <c r="E64" s="58"/>
      <c r="F64" s="58"/>
      <c r="G64" s="58"/>
      <c r="H64" s="58"/>
      <c r="I64" s="58"/>
      <c r="J64" s="58"/>
    </row>
    <row r="65" spans="1:10">
      <c r="A65" s="38"/>
      <c r="B65" s="58"/>
      <c r="C65" s="68"/>
      <c r="D65" s="58"/>
      <c r="E65" s="58"/>
      <c r="F65" s="58"/>
      <c r="G65" s="58"/>
      <c r="H65" s="58"/>
      <c r="I65" s="58"/>
      <c r="J65" s="58"/>
    </row>
    <row r="66" spans="1:10">
      <c r="A66" s="38"/>
      <c r="B66" s="58"/>
      <c r="C66" s="58"/>
      <c r="D66" s="58"/>
      <c r="E66" s="58"/>
      <c r="F66" s="58"/>
      <c r="G66" s="58"/>
      <c r="H66" s="58"/>
      <c r="I66" s="58"/>
      <c r="J66" s="58"/>
    </row>
    <row r="67" spans="1:10">
      <c r="A67" s="38"/>
      <c r="B67" s="58"/>
      <c r="C67" s="68"/>
      <c r="D67" s="58"/>
      <c r="E67" s="58"/>
      <c r="F67" s="58"/>
      <c r="G67" s="58"/>
      <c r="H67" s="58"/>
      <c r="I67" s="58"/>
      <c r="J67" s="58"/>
    </row>
    <row r="68" spans="1:10">
      <c r="A68" s="38"/>
      <c r="B68" s="58"/>
      <c r="C68" s="68"/>
      <c r="D68" s="58"/>
      <c r="E68" s="58"/>
      <c r="F68" s="58"/>
      <c r="G68" s="58"/>
      <c r="H68" s="58"/>
      <c r="I68" s="58"/>
      <c r="J68" s="58"/>
    </row>
    <row r="69" spans="1:10">
      <c r="A69" s="38"/>
      <c r="B69" s="58"/>
      <c r="C69" s="68"/>
      <c r="D69" s="58"/>
      <c r="E69" s="58"/>
      <c r="F69" s="58"/>
      <c r="G69" s="58"/>
      <c r="H69" s="58"/>
      <c r="I69" s="58"/>
      <c r="J69" s="58"/>
    </row>
    <row r="70" spans="1:10">
      <c r="A70" s="38"/>
      <c r="B70" s="58"/>
      <c r="C70" s="68"/>
      <c r="D70" s="58"/>
      <c r="E70" s="58"/>
      <c r="F70" s="58"/>
      <c r="G70" s="58"/>
      <c r="H70" s="58"/>
      <c r="I70" s="58"/>
      <c r="J70" s="58"/>
    </row>
    <row r="71" spans="1:10">
      <c r="A71" s="38"/>
      <c r="B71" s="58"/>
      <c r="C71" s="68"/>
      <c r="D71" s="58"/>
      <c r="E71" s="58"/>
      <c r="F71" s="58"/>
      <c r="G71" s="58"/>
      <c r="H71" s="58"/>
      <c r="I71" s="58"/>
      <c r="J71" s="58"/>
    </row>
    <row r="72" spans="1:10">
      <c r="A72" s="38"/>
      <c r="B72" s="58"/>
      <c r="C72" s="58"/>
      <c r="D72" s="68"/>
      <c r="E72" s="68"/>
      <c r="F72" s="68"/>
      <c r="G72" s="58"/>
      <c r="H72" s="58"/>
      <c r="I72" s="58"/>
      <c r="J72" s="58"/>
    </row>
    <row r="73" spans="1:10">
      <c r="A73" s="38"/>
      <c r="B73" s="58"/>
      <c r="C73" s="68"/>
      <c r="D73" s="58"/>
      <c r="E73" s="58"/>
      <c r="F73" s="58"/>
      <c r="G73" s="58"/>
      <c r="H73" s="58"/>
      <c r="I73" s="58"/>
      <c r="J73" s="58"/>
    </row>
    <row r="74" spans="1:10">
      <c r="A74" s="38"/>
      <c r="B74" s="58"/>
      <c r="C74" s="68"/>
      <c r="D74" s="58"/>
      <c r="E74" s="58"/>
      <c r="F74" s="58"/>
      <c r="G74" s="58"/>
      <c r="H74" s="58"/>
      <c r="I74" s="58"/>
      <c r="J74" s="58"/>
    </row>
    <row r="75" spans="1:10">
      <c r="A75" s="38"/>
      <c r="B75" s="58"/>
      <c r="C75" s="68"/>
      <c r="D75" s="68"/>
      <c r="E75" s="68"/>
      <c r="F75" s="68"/>
      <c r="G75" s="58"/>
      <c r="H75" s="58"/>
      <c r="I75" s="58"/>
      <c r="J75" s="58"/>
    </row>
    <row r="76" spans="1:10">
      <c r="A76" s="38"/>
      <c r="B76" s="58"/>
      <c r="C76" s="68"/>
      <c r="D76" s="58"/>
      <c r="E76" s="58"/>
      <c r="F76" s="58"/>
      <c r="G76" s="58"/>
      <c r="H76" s="58"/>
      <c r="I76" s="58"/>
      <c r="J76" s="58"/>
    </row>
    <row r="77" spans="1:10">
      <c r="A77" s="38"/>
      <c r="B77" s="58"/>
      <c r="C77" s="68"/>
      <c r="D77" s="58"/>
      <c r="E77" s="58"/>
      <c r="F77" s="58"/>
      <c r="G77" s="58"/>
      <c r="H77" s="58"/>
      <c r="I77" s="58"/>
      <c r="J77" s="58"/>
    </row>
    <row r="78" spans="1:10">
      <c r="A78" s="38"/>
      <c r="B78" s="58"/>
      <c r="C78" s="58"/>
      <c r="D78" s="58"/>
      <c r="E78" s="58"/>
      <c r="F78" s="58"/>
      <c r="G78" s="58"/>
      <c r="H78" s="58"/>
      <c r="I78" s="58"/>
      <c r="J78" s="58"/>
    </row>
    <row r="79" spans="1:10">
      <c r="A79" s="38"/>
      <c r="B79" s="115"/>
      <c r="C79" s="115"/>
      <c r="D79" s="115"/>
      <c r="E79" s="115"/>
      <c r="F79" s="115"/>
      <c r="G79" s="115"/>
      <c r="H79" s="115"/>
      <c r="I79" s="115"/>
      <c r="J79" s="58"/>
    </row>
    <row r="80" spans="1:10">
      <c r="A80" s="38"/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29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{5581BCED-BF16-4DC6-B209-79A839468D31}</x14:id>
        </ext>
      </extLst>
    </cfRule>
  </conditionalFormatting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{956F71B4-A99E-436F-AEE7-A3E7A2F135F6}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81BCED-BF16-4DC6-B209-79A839468D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I29:I78</xm:sqref>
        </x14:conditionalFormatting>
        <x14:conditionalFormatting xmlns:xm="http://schemas.microsoft.com/office/excel/2006/main">
          <x14:cfRule type="dataBar" id="{956F71B4-A99E-436F-AEE7-A3E7A2F135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opLeftCell="D1" workbookViewId="0">
      <selection activeCell="M30" sqref="M30"/>
    </sheetView>
  </sheetViews>
  <sheetFormatPr defaultRowHeight="15"/>
  <cols>
    <col min="3" max="3" width="51.5703125" customWidth="1"/>
    <col min="4" max="4" width="11" customWidth="1"/>
    <col min="5" max="5" width="11.42578125" customWidth="1"/>
    <col min="6" max="6" width="44.7109375" customWidth="1"/>
    <col min="7" max="7" width="7.7109375" customWidth="1"/>
    <col min="8" max="8" width="8.85546875" customWidth="1"/>
    <col min="9" max="9" width="5.140625" customWidth="1"/>
    <col min="10" max="10" width="12" customWidth="1"/>
    <col min="12" max="12" width="7.7109375" customWidth="1"/>
    <col min="13" max="13" width="8.140625" customWidth="1"/>
  </cols>
  <sheetData>
    <row r="1" spans="1:15">
      <c r="A1" s="37"/>
      <c r="B1" s="37"/>
      <c r="C1" s="37"/>
      <c r="D1" s="5"/>
      <c r="E1" s="5"/>
      <c r="F1" s="5"/>
      <c r="G1" s="37"/>
      <c r="H1" s="37"/>
      <c r="I1" s="37"/>
      <c r="J1" s="37"/>
    </row>
    <row r="2" spans="1:15">
      <c r="A2" s="37"/>
      <c r="B2" s="58"/>
      <c r="C2" s="58"/>
      <c r="D2" s="58"/>
      <c r="E2" s="58"/>
      <c r="F2" s="58"/>
      <c r="G2" s="198"/>
      <c r="H2" s="198"/>
      <c r="I2" s="58"/>
      <c r="J2" s="58"/>
    </row>
    <row r="3" spans="1:15">
      <c r="A3" s="37"/>
      <c r="B3" s="58"/>
      <c r="C3" s="58"/>
      <c r="D3" s="130"/>
      <c r="E3" s="120"/>
      <c r="F3" s="107"/>
      <c r="G3" s="45"/>
      <c r="H3" s="45"/>
      <c r="I3" s="45"/>
      <c r="J3" s="45"/>
      <c r="K3" s="45"/>
      <c r="L3" s="49" t="s">
        <v>3</v>
      </c>
      <c r="M3" s="50"/>
      <c r="N3" s="16"/>
      <c r="O3" s="19"/>
    </row>
    <row r="4" spans="1:15">
      <c r="A4" s="37"/>
      <c r="B4" s="128"/>
      <c r="C4" s="128"/>
      <c r="D4" s="58"/>
      <c r="E4" s="119"/>
      <c r="F4" s="108"/>
      <c r="G4" s="46" t="s">
        <v>4</v>
      </c>
      <c r="H4" s="47"/>
      <c r="I4" s="48"/>
      <c r="J4" s="48"/>
      <c r="K4" s="48"/>
      <c r="L4" s="6" t="s">
        <v>0</v>
      </c>
      <c r="M4" s="6" t="s">
        <v>0</v>
      </c>
      <c r="N4" s="17"/>
      <c r="O4" s="18"/>
    </row>
    <row r="5" spans="1:15">
      <c r="A5" s="37"/>
      <c r="B5" s="58"/>
      <c r="C5" s="58"/>
      <c r="D5" s="58"/>
      <c r="E5" s="121" t="s">
        <v>5</v>
      </c>
      <c r="F5" s="109" t="s">
        <v>6</v>
      </c>
      <c r="G5" s="66">
        <v>1</v>
      </c>
      <c r="H5" s="66">
        <v>2</v>
      </c>
      <c r="I5" s="66">
        <v>3</v>
      </c>
      <c r="J5" s="66">
        <v>4</v>
      </c>
      <c r="K5" s="66">
        <v>5</v>
      </c>
      <c r="L5" s="7">
        <v>43586</v>
      </c>
      <c r="M5" s="26">
        <v>44409</v>
      </c>
      <c r="N5" s="6" t="s">
        <v>7</v>
      </c>
      <c r="O5" s="6" t="s">
        <v>8</v>
      </c>
    </row>
    <row r="6" spans="1:15">
      <c r="A6" s="37"/>
      <c r="B6" s="58"/>
      <c r="C6" s="58"/>
      <c r="D6" s="58"/>
      <c r="E6" s="122">
        <v>1</v>
      </c>
      <c r="F6" s="118" t="s">
        <v>309</v>
      </c>
      <c r="G6" s="125" t="s">
        <v>9</v>
      </c>
      <c r="H6" s="125" t="s">
        <v>10</v>
      </c>
      <c r="I6" s="125" t="s">
        <v>11</v>
      </c>
      <c r="J6" s="125" t="s">
        <v>325</v>
      </c>
      <c r="K6" s="126" t="s">
        <v>326</v>
      </c>
      <c r="L6" s="9">
        <v>2</v>
      </c>
      <c r="M6" s="8">
        <v>2</v>
      </c>
      <c r="N6" s="9">
        <f t="shared" ref="N6:N28" si="0">M6-L6</f>
        <v>0</v>
      </c>
      <c r="O6" s="9"/>
    </row>
    <row r="7" spans="1:15">
      <c r="A7" s="37"/>
      <c r="B7" s="58"/>
      <c r="C7" s="58"/>
      <c r="D7" s="58"/>
      <c r="E7" s="122">
        <v>2</v>
      </c>
      <c r="F7" s="118" t="s">
        <v>308</v>
      </c>
      <c r="G7" s="125" t="s">
        <v>9</v>
      </c>
      <c r="H7" s="125" t="s">
        <v>10</v>
      </c>
      <c r="I7" s="125" t="s">
        <v>11</v>
      </c>
      <c r="J7" s="125" t="s">
        <v>325</v>
      </c>
      <c r="K7" s="125" t="s">
        <v>326</v>
      </c>
      <c r="L7" s="9">
        <v>3</v>
      </c>
      <c r="M7" s="8">
        <v>3</v>
      </c>
      <c r="N7" s="9">
        <f t="shared" si="0"/>
        <v>0</v>
      </c>
      <c r="O7" s="9"/>
    </row>
    <row r="8" spans="1:15">
      <c r="A8" s="37"/>
      <c r="B8" s="58"/>
      <c r="C8" s="58"/>
      <c r="D8" s="58"/>
      <c r="E8" s="122">
        <v>3</v>
      </c>
      <c r="F8" s="118" t="s">
        <v>324</v>
      </c>
      <c r="G8" s="125" t="s">
        <v>12</v>
      </c>
      <c r="H8" s="125" t="s">
        <v>13</v>
      </c>
      <c r="I8" s="125" t="s">
        <v>14</v>
      </c>
      <c r="J8" s="125" t="s">
        <v>325</v>
      </c>
      <c r="K8" s="125" t="s">
        <v>326</v>
      </c>
      <c r="L8" s="9">
        <v>1</v>
      </c>
      <c r="M8" s="8">
        <v>1</v>
      </c>
      <c r="N8" s="9">
        <f t="shared" si="0"/>
        <v>0</v>
      </c>
      <c r="O8" s="9"/>
    </row>
    <row r="9" spans="1:15">
      <c r="A9" s="37"/>
      <c r="B9" s="58"/>
      <c r="C9" s="58"/>
      <c r="D9" s="58"/>
      <c r="E9" s="122">
        <v>4</v>
      </c>
      <c r="F9" s="118" t="s">
        <v>306</v>
      </c>
      <c r="G9" s="125" t="s">
        <v>9</v>
      </c>
      <c r="H9" s="125" t="s">
        <v>10</v>
      </c>
      <c r="I9" s="125" t="s">
        <v>11</v>
      </c>
      <c r="J9" s="125" t="s">
        <v>325</v>
      </c>
      <c r="K9" s="125" t="s">
        <v>326</v>
      </c>
      <c r="L9" s="9">
        <v>1</v>
      </c>
      <c r="M9" s="8">
        <v>1</v>
      </c>
      <c r="N9" s="9">
        <f t="shared" si="0"/>
        <v>0</v>
      </c>
      <c r="O9" s="9"/>
    </row>
    <row r="10" spans="1:15">
      <c r="A10" s="37"/>
      <c r="B10" s="58"/>
      <c r="C10" s="58"/>
      <c r="D10" s="58"/>
      <c r="E10" s="122">
        <v>5</v>
      </c>
      <c r="F10" s="118" t="s">
        <v>305</v>
      </c>
      <c r="G10" s="125" t="s">
        <v>9</v>
      </c>
      <c r="H10" s="125" t="s">
        <v>10</v>
      </c>
      <c r="I10" s="125" t="s">
        <v>11</v>
      </c>
      <c r="J10" s="125" t="s">
        <v>325</v>
      </c>
      <c r="K10" s="125" t="s">
        <v>326</v>
      </c>
      <c r="L10" s="9">
        <v>0</v>
      </c>
      <c r="M10" s="8">
        <v>0</v>
      </c>
      <c r="N10" s="9">
        <f t="shared" si="0"/>
        <v>0</v>
      </c>
      <c r="O10" s="9"/>
    </row>
    <row r="11" spans="1:15">
      <c r="A11" s="37"/>
      <c r="B11" s="58"/>
      <c r="C11" s="58"/>
      <c r="D11" s="58"/>
      <c r="E11" s="122">
        <v>7</v>
      </c>
      <c r="F11" s="118" t="s">
        <v>304</v>
      </c>
      <c r="G11" s="125" t="s">
        <v>9</v>
      </c>
      <c r="H11" s="125" t="s">
        <v>10</v>
      </c>
      <c r="I11" s="125" t="s">
        <v>11</v>
      </c>
      <c r="J11" s="125" t="s">
        <v>325</v>
      </c>
      <c r="K11" s="125" t="s">
        <v>326</v>
      </c>
      <c r="L11" s="9">
        <v>0</v>
      </c>
      <c r="M11" s="8">
        <v>0</v>
      </c>
      <c r="N11" s="9">
        <f t="shared" si="0"/>
        <v>0</v>
      </c>
      <c r="O11" s="9"/>
    </row>
    <row r="12" spans="1:15">
      <c r="A12" s="37"/>
      <c r="B12" s="58"/>
      <c r="C12" s="68"/>
      <c r="D12" s="58"/>
      <c r="E12" s="122">
        <v>8</v>
      </c>
      <c r="F12" s="118" t="s">
        <v>303</v>
      </c>
      <c r="G12" s="125" t="s">
        <v>9</v>
      </c>
      <c r="H12" s="125" t="s">
        <v>10</v>
      </c>
      <c r="I12" s="125" t="s">
        <v>11</v>
      </c>
      <c r="J12" s="125" t="s">
        <v>325</v>
      </c>
      <c r="K12" s="125" t="s">
        <v>326</v>
      </c>
      <c r="L12" s="9">
        <v>0</v>
      </c>
      <c r="M12" s="8">
        <v>0</v>
      </c>
      <c r="N12" s="9">
        <f t="shared" si="0"/>
        <v>0</v>
      </c>
      <c r="O12" s="9"/>
    </row>
    <row r="13" spans="1:15">
      <c r="A13" s="37"/>
      <c r="B13" s="58"/>
      <c r="C13" s="68"/>
      <c r="D13" s="58"/>
      <c r="E13" s="122">
        <v>6</v>
      </c>
      <c r="F13" s="118" t="s">
        <v>302</v>
      </c>
      <c r="G13" s="125" t="s">
        <v>9</v>
      </c>
      <c r="H13" s="125" t="s">
        <v>10</v>
      </c>
      <c r="I13" s="125" t="s">
        <v>11</v>
      </c>
      <c r="J13" s="125" t="s">
        <v>325</v>
      </c>
      <c r="K13" s="125" t="s">
        <v>326</v>
      </c>
      <c r="L13" s="9">
        <v>2</v>
      </c>
      <c r="M13" s="8">
        <v>2</v>
      </c>
      <c r="N13" s="9">
        <f t="shared" si="0"/>
        <v>0</v>
      </c>
      <c r="O13" s="9">
        <v>1</v>
      </c>
    </row>
    <row r="14" spans="1:15">
      <c r="A14" s="37"/>
      <c r="B14" s="58"/>
      <c r="C14" s="68"/>
      <c r="D14" s="58"/>
      <c r="E14" s="122">
        <v>9</v>
      </c>
      <c r="F14" s="118" t="s">
        <v>301</v>
      </c>
      <c r="G14" s="125" t="s">
        <v>9</v>
      </c>
      <c r="H14" s="125" t="s">
        <v>10</v>
      </c>
      <c r="I14" s="125" t="s">
        <v>11</v>
      </c>
      <c r="J14" s="125" t="s">
        <v>325</v>
      </c>
      <c r="K14" s="125" t="s">
        <v>326</v>
      </c>
      <c r="L14" s="9">
        <v>3</v>
      </c>
      <c r="M14" s="8">
        <v>3</v>
      </c>
      <c r="N14" s="9">
        <f t="shared" si="0"/>
        <v>0</v>
      </c>
      <c r="O14" s="9"/>
    </row>
    <row r="15" spans="1:15" ht="18.600000000000001" customHeight="1">
      <c r="A15" s="37"/>
      <c r="B15" s="58"/>
      <c r="C15" s="58"/>
      <c r="D15" s="58"/>
      <c r="E15" s="122">
        <v>10</v>
      </c>
      <c r="F15" s="131" t="s">
        <v>300</v>
      </c>
      <c r="G15" s="125" t="s">
        <v>9</v>
      </c>
      <c r="H15" s="125" t="s">
        <v>10</v>
      </c>
      <c r="I15" s="125" t="s">
        <v>11</v>
      </c>
      <c r="J15" s="125" t="s">
        <v>325</v>
      </c>
      <c r="K15" s="125" t="s">
        <v>326</v>
      </c>
      <c r="L15" s="9">
        <v>1</v>
      </c>
      <c r="M15" s="8">
        <v>1</v>
      </c>
      <c r="N15" s="9">
        <f t="shared" si="0"/>
        <v>0</v>
      </c>
      <c r="O15" s="9">
        <v>1</v>
      </c>
    </row>
    <row r="16" spans="1:15">
      <c r="A16" s="37"/>
      <c r="B16" s="58"/>
      <c r="C16" s="58"/>
      <c r="D16" s="58"/>
      <c r="E16" s="122">
        <v>11</v>
      </c>
      <c r="F16" s="118" t="s">
        <v>299</v>
      </c>
      <c r="G16" s="125" t="s">
        <v>9</v>
      </c>
      <c r="H16" s="125" t="s">
        <v>10</v>
      </c>
      <c r="I16" s="125" t="s">
        <v>11</v>
      </c>
      <c r="J16" s="125" t="s">
        <v>325</v>
      </c>
      <c r="K16" s="125" t="s">
        <v>326</v>
      </c>
      <c r="L16" s="9">
        <v>2</v>
      </c>
      <c r="M16" s="8">
        <v>0</v>
      </c>
      <c r="N16" s="9">
        <f t="shared" si="0"/>
        <v>-2</v>
      </c>
      <c r="O16" s="9"/>
    </row>
    <row r="17" spans="1:15">
      <c r="A17" s="37"/>
      <c r="B17" s="58"/>
      <c r="C17" s="58"/>
      <c r="D17" s="58"/>
      <c r="E17" s="122">
        <v>12</v>
      </c>
      <c r="F17" s="118" t="s">
        <v>298</v>
      </c>
      <c r="G17" s="125" t="s">
        <v>9</v>
      </c>
      <c r="H17" s="125" t="s">
        <v>10</v>
      </c>
      <c r="I17" s="125" t="s">
        <v>11</v>
      </c>
      <c r="J17" s="125" t="s">
        <v>325</v>
      </c>
      <c r="K17" s="125" t="s">
        <v>326</v>
      </c>
      <c r="L17" s="9">
        <v>2</v>
      </c>
      <c r="M17" s="8">
        <v>2</v>
      </c>
      <c r="N17" s="9">
        <f t="shared" si="0"/>
        <v>0</v>
      </c>
      <c r="O17" s="9"/>
    </row>
    <row r="18" spans="1:15">
      <c r="A18" s="37"/>
      <c r="B18" s="58"/>
      <c r="C18" s="58"/>
      <c r="D18" s="58"/>
      <c r="E18" s="122">
        <v>13</v>
      </c>
      <c r="F18" s="118" t="s">
        <v>297</v>
      </c>
      <c r="G18" s="125" t="s">
        <v>9</v>
      </c>
      <c r="H18" s="125" t="s">
        <v>10</v>
      </c>
      <c r="I18" s="125" t="s">
        <v>11</v>
      </c>
      <c r="J18" s="125" t="s">
        <v>325</v>
      </c>
      <c r="K18" s="125" t="s">
        <v>326</v>
      </c>
      <c r="L18" s="9">
        <v>0</v>
      </c>
      <c r="M18" s="8">
        <v>0</v>
      </c>
      <c r="N18" s="9">
        <f t="shared" si="0"/>
        <v>0</v>
      </c>
      <c r="O18" s="9"/>
    </row>
    <row r="19" spans="1:15">
      <c r="A19" s="37"/>
      <c r="B19" s="58"/>
      <c r="C19" s="68"/>
      <c r="D19" s="58"/>
      <c r="E19" s="122">
        <v>14</v>
      </c>
      <c r="F19" s="118" t="s">
        <v>296</v>
      </c>
      <c r="G19" s="125" t="s">
        <v>9</v>
      </c>
      <c r="H19" s="125" t="s">
        <v>10</v>
      </c>
      <c r="I19" s="125" t="s">
        <v>11</v>
      </c>
      <c r="J19" s="125" t="s">
        <v>325</v>
      </c>
      <c r="K19" s="125" t="s">
        <v>326</v>
      </c>
      <c r="L19" s="9">
        <v>3</v>
      </c>
      <c r="M19" s="8">
        <v>1</v>
      </c>
      <c r="N19" s="9">
        <f t="shared" si="0"/>
        <v>-2</v>
      </c>
      <c r="O19" s="9"/>
    </row>
    <row r="20" spans="1:15">
      <c r="A20" s="37"/>
      <c r="B20" s="58"/>
      <c r="C20" s="58"/>
      <c r="D20" s="58"/>
      <c r="E20" s="122">
        <v>15</v>
      </c>
      <c r="F20" s="118" t="s">
        <v>291</v>
      </c>
      <c r="G20" s="125" t="s">
        <v>9</v>
      </c>
      <c r="H20" s="125" t="s">
        <v>10</v>
      </c>
      <c r="I20" s="125" t="s">
        <v>11</v>
      </c>
      <c r="J20" s="125" t="s">
        <v>325</v>
      </c>
      <c r="K20" s="125" t="s">
        <v>326</v>
      </c>
      <c r="L20" s="9">
        <v>3</v>
      </c>
      <c r="M20" s="8">
        <v>2</v>
      </c>
      <c r="N20" s="9">
        <f t="shared" si="0"/>
        <v>-1</v>
      </c>
      <c r="O20" s="9">
        <v>1</v>
      </c>
    </row>
    <row r="21" spans="1:15">
      <c r="A21" s="37"/>
      <c r="B21" s="58"/>
      <c r="C21" s="58"/>
      <c r="D21" s="58"/>
      <c r="E21" s="122">
        <v>16</v>
      </c>
      <c r="F21" s="118" t="s">
        <v>292</v>
      </c>
      <c r="G21" s="125" t="s">
        <v>9</v>
      </c>
      <c r="H21" s="125" t="s">
        <v>10</v>
      </c>
      <c r="I21" s="125" t="s">
        <v>11</v>
      </c>
      <c r="J21" s="125" t="s">
        <v>325</v>
      </c>
      <c r="K21" s="125" t="s">
        <v>326</v>
      </c>
      <c r="L21" s="9">
        <v>3</v>
      </c>
      <c r="M21" s="8">
        <v>2</v>
      </c>
      <c r="N21" s="9">
        <f t="shared" si="0"/>
        <v>-1</v>
      </c>
      <c r="O21" s="9"/>
    </row>
    <row r="22" spans="1:15">
      <c r="A22" s="37"/>
      <c r="B22" s="58"/>
      <c r="C22" s="58"/>
      <c r="D22" s="58"/>
      <c r="E22" s="122">
        <v>17</v>
      </c>
      <c r="F22" s="118" t="s">
        <v>293</v>
      </c>
      <c r="G22" s="125" t="s">
        <v>9</v>
      </c>
      <c r="H22" s="125" t="s">
        <v>10</v>
      </c>
      <c r="I22" s="125" t="s">
        <v>11</v>
      </c>
      <c r="J22" s="125" t="s">
        <v>325</v>
      </c>
      <c r="K22" s="125" t="s">
        <v>326</v>
      </c>
      <c r="L22" s="9">
        <v>3</v>
      </c>
      <c r="M22" s="8">
        <v>2</v>
      </c>
      <c r="N22" s="9">
        <f t="shared" si="0"/>
        <v>-1</v>
      </c>
      <c r="O22" s="9"/>
    </row>
    <row r="23" spans="1:15">
      <c r="A23" s="37"/>
      <c r="B23" s="58"/>
      <c r="C23" s="58"/>
      <c r="D23" s="58"/>
      <c r="E23" s="122">
        <v>18</v>
      </c>
      <c r="F23" s="118" t="s">
        <v>294</v>
      </c>
      <c r="G23" s="125" t="s">
        <v>9</v>
      </c>
      <c r="H23" s="125" t="s">
        <v>10</v>
      </c>
      <c r="I23" s="125" t="s">
        <v>11</v>
      </c>
      <c r="J23" s="125" t="s">
        <v>325</v>
      </c>
      <c r="K23" s="125" t="s">
        <v>326</v>
      </c>
      <c r="L23" s="9">
        <v>3</v>
      </c>
      <c r="M23" s="8">
        <v>3</v>
      </c>
      <c r="N23" s="9">
        <f t="shared" si="0"/>
        <v>0</v>
      </c>
      <c r="O23" s="9"/>
    </row>
    <row r="24" spans="1:15">
      <c r="A24" s="37"/>
      <c r="B24" s="58"/>
      <c r="C24" s="58"/>
      <c r="D24" s="58"/>
      <c r="E24" s="122">
        <v>19</v>
      </c>
      <c r="F24" s="118" t="s">
        <v>290</v>
      </c>
      <c r="G24" s="125" t="s">
        <v>9</v>
      </c>
      <c r="H24" s="125" t="s">
        <v>10</v>
      </c>
      <c r="I24" s="125" t="s">
        <v>11</v>
      </c>
      <c r="J24" s="125" t="s">
        <v>325</v>
      </c>
      <c r="K24" s="125" t="s">
        <v>326</v>
      </c>
      <c r="L24" s="9">
        <v>0</v>
      </c>
      <c r="M24" s="8">
        <v>0</v>
      </c>
      <c r="N24" s="9">
        <f t="shared" si="0"/>
        <v>0</v>
      </c>
      <c r="O24" s="9"/>
    </row>
    <row r="25" spans="1:15">
      <c r="A25" s="37"/>
      <c r="B25" s="58"/>
      <c r="C25" s="68"/>
      <c r="D25" s="58"/>
      <c r="E25" s="122">
        <v>20</v>
      </c>
      <c r="F25" s="118" t="s">
        <v>295</v>
      </c>
      <c r="G25" s="127" t="s">
        <v>9</v>
      </c>
      <c r="H25" s="127" t="s">
        <v>10</v>
      </c>
      <c r="I25" s="127" t="s">
        <v>11</v>
      </c>
      <c r="J25" s="125" t="s">
        <v>325</v>
      </c>
      <c r="K25" s="125" t="s">
        <v>326</v>
      </c>
      <c r="L25" s="10">
        <v>3</v>
      </c>
      <c r="M25" s="11">
        <v>3</v>
      </c>
      <c r="N25" s="10">
        <f t="shared" si="0"/>
        <v>0</v>
      </c>
      <c r="O25" s="10"/>
    </row>
    <row r="26" spans="1:15">
      <c r="A26" s="37"/>
      <c r="B26" s="58"/>
      <c r="C26" s="68"/>
      <c r="D26" s="58"/>
      <c r="E26" s="122">
        <v>21</v>
      </c>
      <c r="F26" s="118" t="s">
        <v>289</v>
      </c>
      <c r="G26" s="125" t="s">
        <v>9</v>
      </c>
      <c r="H26" s="125" t="s">
        <v>10</v>
      </c>
      <c r="I26" s="125" t="s">
        <v>11</v>
      </c>
      <c r="J26" s="125" t="s">
        <v>325</v>
      </c>
      <c r="K26" s="125" t="s">
        <v>326</v>
      </c>
      <c r="L26" s="9">
        <v>1</v>
      </c>
      <c r="M26" s="9">
        <v>0</v>
      </c>
      <c r="N26" s="9">
        <f t="shared" si="0"/>
        <v>-1</v>
      </c>
      <c r="O26" s="9">
        <v>1</v>
      </c>
    </row>
    <row r="27" spans="1:15">
      <c r="A27" s="37"/>
      <c r="B27" s="58"/>
      <c r="C27" s="58"/>
      <c r="D27" s="58"/>
      <c r="E27" s="167" t="s">
        <v>349</v>
      </c>
      <c r="F27" s="167"/>
      <c r="G27" s="168"/>
      <c r="H27" s="168"/>
      <c r="I27" s="168"/>
      <c r="J27" s="168"/>
      <c r="K27" s="168"/>
      <c r="L27" s="167">
        <f>SUM(L6:L26)</f>
        <v>36</v>
      </c>
      <c r="M27" s="167">
        <f>SUM(M6:M26)</f>
        <v>28</v>
      </c>
      <c r="N27" s="167">
        <f t="shared" si="0"/>
        <v>-8</v>
      </c>
      <c r="O27" s="168"/>
    </row>
    <row r="28" spans="1:15">
      <c r="A28" s="37"/>
      <c r="B28" s="58"/>
      <c r="C28" s="58"/>
      <c r="D28" s="58"/>
      <c r="E28" s="167" t="s">
        <v>350</v>
      </c>
      <c r="F28" s="167"/>
      <c r="G28" s="168"/>
      <c r="H28" s="168"/>
      <c r="I28" s="168"/>
      <c r="J28" s="168"/>
      <c r="K28" s="168"/>
      <c r="L28" s="169">
        <f>L27/(3*74)</f>
        <v>0.16216216216216217</v>
      </c>
      <c r="M28" s="169">
        <f>M27/(3*74)</f>
        <v>0.12612612612612611</v>
      </c>
      <c r="N28" s="167">
        <f t="shared" si="0"/>
        <v>-3.6036036036036057E-2</v>
      </c>
      <c r="O28" s="168"/>
    </row>
    <row r="29" spans="1:15">
      <c r="A29" s="37"/>
      <c r="B29" s="58"/>
      <c r="C29" s="58"/>
      <c r="D29" s="58"/>
      <c r="E29" s="58"/>
      <c r="F29" s="58"/>
      <c r="G29" s="58"/>
      <c r="H29" s="58"/>
      <c r="I29" s="58"/>
      <c r="J29" s="58"/>
    </row>
    <row r="30" spans="1:15">
      <c r="A30" s="37"/>
      <c r="B30" s="58"/>
      <c r="C30" s="58"/>
      <c r="D30" s="68"/>
      <c r="E30" s="68"/>
      <c r="F30" s="68"/>
      <c r="G30" s="58"/>
      <c r="H30" s="58"/>
      <c r="I30" s="58"/>
      <c r="J30" s="58"/>
    </row>
    <row r="31" spans="1:15">
      <c r="A31" s="37"/>
      <c r="B31" s="58"/>
      <c r="C31" s="68"/>
      <c r="D31" s="58"/>
      <c r="E31" s="58"/>
      <c r="F31" s="58"/>
      <c r="G31" s="58"/>
      <c r="H31" s="58"/>
      <c r="I31" s="58"/>
      <c r="J31" s="58"/>
    </row>
    <row r="32" spans="1:15">
      <c r="A32" s="37"/>
      <c r="B32" s="58"/>
      <c r="C32" s="58"/>
      <c r="D32" s="58"/>
      <c r="E32" s="58"/>
      <c r="F32" s="58"/>
      <c r="G32" s="58"/>
      <c r="H32" s="58"/>
      <c r="I32" s="58"/>
      <c r="J32" s="58"/>
    </row>
    <row r="33" spans="1:10">
      <c r="A33" s="37"/>
      <c r="B33" s="58"/>
      <c r="C33" s="58"/>
      <c r="D33" s="58"/>
      <c r="E33" s="58"/>
      <c r="F33" s="58"/>
      <c r="G33" s="58"/>
      <c r="H33" s="58"/>
      <c r="I33" s="58"/>
      <c r="J33" s="58"/>
    </row>
    <row r="34" spans="1:10">
      <c r="A34" s="37"/>
      <c r="B34" s="58"/>
      <c r="C34" s="58"/>
      <c r="D34" s="58"/>
      <c r="E34" s="58"/>
      <c r="F34" s="58"/>
      <c r="G34" s="58"/>
      <c r="H34" s="58"/>
      <c r="I34" s="58"/>
      <c r="J34" s="58"/>
    </row>
    <row r="35" spans="1:10">
      <c r="A35" s="37"/>
      <c r="B35" s="58"/>
      <c r="C35" s="58"/>
      <c r="D35" s="58"/>
      <c r="E35" s="58"/>
      <c r="F35" s="58"/>
      <c r="G35" s="58"/>
      <c r="H35" s="58"/>
      <c r="I35" s="58"/>
      <c r="J35" s="58"/>
    </row>
    <row r="36" spans="1:10">
      <c r="A36" s="37"/>
      <c r="B36" s="58"/>
      <c r="C36" s="58"/>
      <c r="D36" s="114"/>
      <c r="E36" s="58"/>
      <c r="F36" s="58"/>
      <c r="G36" s="58"/>
      <c r="H36" s="58"/>
      <c r="I36" s="58"/>
      <c r="J36" s="58"/>
    </row>
    <row r="37" spans="1:10">
      <c r="A37" s="37"/>
      <c r="B37" s="58"/>
      <c r="C37" s="68"/>
      <c r="D37" s="58"/>
      <c r="E37" s="58"/>
      <c r="F37" s="58"/>
      <c r="G37" s="58"/>
      <c r="H37" s="58"/>
      <c r="I37" s="58"/>
      <c r="J37" s="58"/>
    </row>
    <row r="38" spans="1:10">
      <c r="A38" s="37"/>
      <c r="B38" s="58"/>
      <c r="C38" s="58"/>
      <c r="D38" s="58"/>
      <c r="E38" s="58"/>
      <c r="F38" s="58"/>
      <c r="G38" s="58"/>
      <c r="H38" s="58"/>
      <c r="I38" s="58"/>
      <c r="J38" s="58"/>
    </row>
    <row r="39" spans="1:10">
      <c r="A39" s="37"/>
      <c r="B39" s="58"/>
      <c r="C39" s="58"/>
      <c r="D39" s="58"/>
      <c r="E39" s="58"/>
      <c r="F39" s="58"/>
      <c r="G39" s="58"/>
      <c r="H39" s="58"/>
      <c r="I39" s="58"/>
      <c r="J39" s="58"/>
    </row>
    <row r="40" spans="1:10">
      <c r="A40" s="37"/>
      <c r="B40" s="58"/>
      <c r="C40" s="58"/>
      <c r="D40" s="58"/>
      <c r="E40" s="58"/>
      <c r="F40" s="58"/>
      <c r="G40" s="58"/>
      <c r="H40" s="58"/>
      <c r="I40" s="58"/>
      <c r="J40" s="58"/>
    </row>
    <row r="41" spans="1:10">
      <c r="A41" s="37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37"/>
      <c r="B42" s="58"/>
      <c r="C42" s="68"/>
      <c r="D42" s="58"/>
      <c r="E42" s="58"/>
      <c r="F42" s="58"/>
      <c r="G42" s="58"/>
      <c r="H42" s="58"/>
      <c r="I42" s="58"/>
      <c r="J42" s="58"/>
    </row>
    <row r="43" spans="1:10">
      <c r="A43" s="37"/>
      <c r="B43" s="58"/>
      <c r="C43" s="68"/>
      <c r="D43" s="58"/>
      <c r="E43" s="58"/>
      <c r="F43" s="58"/>
      <c r="G43" s="58"/>
      <c r="H43" s="58"/>
      <c r="I43" s="58"/>
      <c r="J43" s="58"/>
    </row>
    <row r="44" spans="1:10">
      <c r="A44" s="37"/>
      <c r="B44" s="58"/>
      <c r="C44" s="68"/>
      <c r="D44" s="68"/>
      <c r="E44" s="68"/>
      <c r="F44" s="68"/>
      <c r="G44" s="58"/>
      <c r="H44" s="58"/>
      <c r="I44" s="58"/>
      <c r="J44" s="58"/>
    </row>
    <row r="45" spans="1:10">
      <c r="A45" s="37"/>
      <c r="B45" s="58"/>
      <c r="C45" s="58"/>
      <c r="D45" s="58"/>
      <c r="E45" s="58"/>
      <c r="F45" s="58"/>
      <c r="G45" s="58"/>
      <c r="H45" s="58"/>
      <c r="I45" s="58"/>
      <c r="J45" s="58"/>
    </row>
    <row r="46" spans="1:10">
      <c r="A46" s="37"/>
      <c r="B46" s="58"/>
      <c r="C46" s="68"/>
      <c r="D46" s="58"/>
      <c r="E46" s="58"/>
      <c r="F46" s="58"/>
      <c r="G46" s="58"/>
      <c r="H46" s="58"/>
      <c r="I46" s="58"/>
      <c r="J46" s="58"/>
    </row>
    <row r="47" spans="1:10">
      <c r="A47" s="37"/>
      <c r="B47" s="58"/>
      <c r="C47" s="68"/>
      <c r="D47" s="68"/>
      <c r="E47" s="68"/>
      <c r="F47" s="68"/>
      <c r="G47" s="58"/>
      <c r="H47" s="58"/>
      <c r="I47" s="58"/>
      <c r="J47" s="58"/>
    </row>
    <row r="48" spans="1:10">
      <c r="A48" s="37"/>
      <c r="B48" s="58"/>
      <c r="C48" s="58"/>
      <c r="D48" s="68"/>
      <c r="E48" s="68"/>
      <c r="F48" s="68"/>
      <c r="G48" s="58"/>
      <c r="H48" s="58"/>
      <c r="I48" s="58"/>
      <c r="J48" s="58"/>
    </row>
    <row r="49" spans="1:10">
      <c r="A49" s="37"/>
      <c r="B49" s="58"/>
      <c r="C49" s="58"/>
      <c r="D49" s="68"/>
      <c r="E49" s="68"/>
      <c r="F49" s="68"/>
      <c r="G49" s="58"/>
      <c r="H49" s="58"/>
      <c r="I49" s="58"/>
      <c r="J49" s="58"/>
    </row>
    <row r="50" spans="1:10">
      <c r="A50" s="37"/>
      <c r="B50" s="58"/>
      <c r="C50" s="68"/>
      <c r="D50" s="58"/>
      <c r="E50" s="58"/>
      <c r="F50" s="58"/>
      <c r="G50" s="58"/>
      <c r="H50" s="58"/>
      <c r="I50" s="58"/>
      <c r="J50" s="58"/>
    </row>
    <row r="51" spans="1:10">
      <c r="A51" s="37"/>
      <c r="B51" s="58"/>
      <c r="C51" s="68"/>
      <c r="D51" s="58"/>
      <c r="E51" s="58"/>
      <c r="F51" s="58"/>
      <c r="G51" s="58"/>
      <c r="H51" s="58"/>
      <c r="I51" s="58"/>
      <c r="J51" s="58"/>
    </row>
    <row r="52" spans="1:10">
      <c r="A52" s="37"/>
      <c r="B52" s="58"/>
      <c r="C52" s="58"/>
      <c r="D52" s="68"/>
      <c r="E52" s="68"/>
      <c r="F52" s="68"/>
      <c r="G52" s="58"/>
      <c r="H52" s="58"/>
      <c r="I52" s="58"/>
      <c r="J52" s="58"/>
    </row>
    <row r="53" spans="1:10">
      <c r="A53" s="37"/>
      <c r="B53" s="58"/>
      <c r="C53" s="58"/>
      <c r="D53" s="68"/>
      <c r="E53" s="68"/>
      <c r="F53" s="68"/>
      <c r="G53" s="58"/>
      <c r="H53" s="58"/>
      <c r="I53" s="58"/>
      <c r="J53" s="58"/>
    </row>
    <row r="54" spans="1:10">
      <c r="A54" s="37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37"/>
      <c r="B55" s="58"/>
      <c r="C55" s="68"/>
      <c r="D55" s="68"/>
      <c r="E55" s="68"/>
      <c r="F55" s="68"/>
      <c r="G55" s="58"/>
      <c r="H55" s="58"/>
      <c r="I55" s="58"/>
      <c r="J55" s="58"/>
    </row>
    <row r="56" spans="1:10">
      <c r="A56" s="37"/>
      <c r="B56" s="58"/>
      <c r="C56" s="68"/>
      <c r="D56" s="58"/>
      <c r="E56" s="58"/>
      <c r="F56" s="58"/>
      <c r="G56" s="58"/>
      <c r="H56" s="58"/>
      <c r="I56" s="58"/>
      <c r="J56" s="58"/>
    </row>
    <row r="57" spans="1:10">
      <c r="A57" s="37"/>
      <c r="B57" s="58"/>
      <c r="C57" s="68"/>
      <c r="D57" s="58"/>
      <c r="E57" s="58"/>
      <c r="F57" s="58"/>
      <c r="G57" s="58"/>
      <c r="H57" s="58"/>
      <c r="I57" s="58"/>
      <c r="J57" s="58"/>
    </row>
    <row r="58" spans="1:10">
      <c r="A58" s="37"/>
      <c r="B58" s="58"/>
      <c r="C58" s="68"/>
      <c r="D58" s="58"/>
      <c r="E58" s="58"/>
      <c r="F58" s="58"/>
      <c r="G58" s="58"/>
      <c r="H58" s="58"/>
      <c r="I58" s="58"/>
      <c r="J58" s="58"/>
    </row>
    <row r="59" spans="1:10">
      <c r="A59" s="37"/>
      <c r="B59" s="58"/>
      <c r="C59" s="68"/>
      <c r="D59" s="58"/>
      <c r="E59" s="58"/>
      <c r="F59" s="58"/>
      <c r="G59" s="58"/>
      <c r="H59" s="58"/>
      <c r="I59" s="58"/>
      <c r="J59" s="58"/>
    </row>
    <row r="60" spans="1:10">
      <c r="A60" s="37"/>
      <c r="B60" s="58"/>
      <c r="C60" s="68"/>
      <c r="D60" s="58"/>
      <c r="E60" s="58"/>
      <c r="F60" s="58"/>
      <c r="G60" s="58"/>
      <c r="H60" s="58"/>
      <c r="I60" s="58"/>
      <c r="J60" s="58"/>
    </row>
    <row r="61" spans="1:10">
      <c r="A61" s="37"/>
      <c r="B61" s="58"/>
      <c r="C61" s="68"/>
      <c r="D61" s="58"/>
      <c r="E61" s="58"/>
      <c r="F61" s="58"/>
      <c r="G61" s="58"/>
      <c r="H61" s="58"/>
      <c r="I61" s="58"/>
      <c r="J61" s="58"/>
    </row>
    <row r="62" spans="1:10">
      <c r="A62" s="37"/>
      <c r="B62" s="58"/>
      <c r="C62" s="68"/>
      <c r="D62" s="58"/>
      <c r="E62" s="58"/>
      <c r="F62" s="58"/>
      <c r="G62" s="58"/>
      <c r="H62" s="58"/>
      <c r="I62" s="58"/>
      <c r="J62" s="58"/>
    </row>
    <row r="63" spans="1:10">
      <c r="A63" s="37"/>
      <c r="B63" s="58"/>
      <c r="C63" s="58"/>
      <c r="D63" s="58"/>
      <c r="E63" s="58"/>
      <c r="F63" s="58"/>
      <c r="G63" s="58"/>
      <c r="H63" s="58"/>
      <c r="I63" s="58"/>
      <c r="J63" s="58"/>
    </row>
    <row r="64" spans="1:10">
      <c r="A64" s="37"/>
      <c r="B64" s="58"/>
      <c r="C64" s="58"/>
      <c r="D64" s="58"/>
      <c r="E64" s="58"/>
      <c r="F64" s="58"/>
      <c r="G64" s="58"/>
      <c r="H64" s="58"/>
      <c r="I64" s="58"/>
      <c r="J64" s="58"/>
    </row>
    <row r="65" spans="1:10">
      <c r="A65" s="37"/>
      <c r="B65" s="58"/>
      <c r="C65" s="68"/>
      <c r="D65" s="58"/>
      <c r="E65" s="58"/>
      <c r="F65" s="58"/>
      <c r="G65" s="58"/>
      <c r="H65" s="58"/>
      <c r="I65" s="58"/>
      <c r="J65" s="58"/>
    </row>
    <row r="66" spans="1:10">
      <c r="A66" s="37"/>
      <c r="B66" s="58"/>
      <c r="C66" s="58"/>
      <c r="D66" s="58"/>
      <c r="E66" s="58"/>
      <c r="F66" s="58"/>
      <c r="G66" s="58"/>
      <c r="H66" s="58"/>
      <c r="I66" s="58"/>
      <c r="J66" s="58"/>
    </row>
    <row r="67" spans="1:10">
      <c r="A67" s="37"/>
      <c r="B67" s="58"/>
      <c r="C67" s="68"/>
      <c r="D67" s="58"/>
      <c r="E67" s="58"/>
      <c r="F67" s="58"/>
      <c r="G67" s="58"/>
      <c r="H67" s="58"/>
      <c r="I67" s="58"/>
      <c r="J67" s="58"/>
    </row>
    <row r="68" spans="1:10">
      <c r="A68" s="37"/>
      <c r="B68" s="58"/>
      <c r="C68" s="68"/>
      <c r="D68" s="58"/>
      <c r="E68" s="58"/>
      <c r="F68" s="58"/>
      <c r="G68" s="58"/>
      <c r="H68" s="58"/>
      <c r="I68" s="58"/>
      <c r="J68" s="58"/>
    </row>
    <row r="69" spans="1:10">
      <c r="A69" s="37"/>
      <c r="B69" s="58"/>
      <c r="C69" s="68"/>
      <c r="D69" s="58"/>
      <c r="E69" s="58"/>
      <c r="F69" s="58"/>
      <c r="G69" s="58"/>
      <c r="H69" s="58"/>
      <c r="I69" s="58"/>
      <c r="J69" s="58"/>
    </row>
    <row r="70" spans="1:10">
      <c r="A70" s="37"/>
      <c r="B70" s="58"/>
      <c r="C70" s="68"/>
      <c r="D70" s="58"/>
      <c r="E70" s="58"/>
      <c r="F70" s="58"/>
      <c r="G70" s="58"/>
      <c r="H70" s="58"/>
      <c r="I70" s="58"/>
      <c r="J70" s="58"/>
    </row>
    <row r="71" spans="1:10">
      <c r="A71" s="37"/>
      <c r="B71" s="58"/>
      <c r="C71" s="68"/>
      <c r="D71" s="58"/>
      <c r="E71" s="58"/>
      <c r="F71" s="58"/>
      <c r="G71" s="58"/>
      <c r="H71" s="58"/>
      <c r="I71" s="58"/>
      <c r="J71" s="58"/>
    </row>
    <row r="72" spans="1:10">
      <c r="A72" s="37"/>
      <c r="B72" s="58"/>
      <c r="C72" s="58"/>
      <c r="D72" s="68"/>
      <c r="E72" s="68"/>
      <c r="F72" s="68"/>
      <c r="G72" s="58"/>
      <c r="H72" s="58"/>
      <c r="I72" s="58"/>
      <c r="J72" s="58"/>
    </row>
    <row r="73" spans="1:10">
      <c r="A73" s="37"/>
      <c r="B73" s="58"/>
      <c r="C73" s="68"/>
      <c r="D73" s="58"/>
      <c r="E73" s="58"/>
      <c r="F73" s="58"/>
      <c r="G73" s="58"/>
      <c r="H73" s="58"/>
      <c r="I73" s="58"/>
      <c r="J73" s="58"/>
    </row>
    <row r="74" spans="1:10">
      <c r="A74" s="37"/>
      <c r="B74" s="58"/>
      <c r="C74" s="68"/>
      <c r="D74" s="58"/>
      <c r="E74" s="58"/>
      <c r="F74" s="58"/>
      <c r="G74" s="58"/>
      <c r="H74" s="58"/>
      <c r="I74" s="58"/>
      <c r="J74" s="58"/>
    </row>
    <row r="75" spans="1:10">
      <c r="A75" s="37"/>
      <c r="B75" s="58"/>
      <c r="C75" s="68"/>
      <c r="D75" s="68"/>
      <c r="E75" s="68"/>
      <c r="F75" s="68"/>
      <c r="G75" s="58"/>
      <c r="H75" s="58"/>
      <c r="I75" s="58"/>
      <c r="J75" s="58"/>
    </row>
    <row r="76" spans="1:10">
      <c r="A76" s="37"/>
      <c r="B76" s="58"/>
      <c r="C76" s="68"/>
      <c r="D76" s="58"/>
      <c r="E76" s="58"/>
      <c r="F76" s="58"/>
      <c r="G76" s="58"/>
      <c r="H76" s="58"/>
      <c r="I76" s="58"/>
      <c r="J76" s="58"/>
    </row>
    <row r="77" spans="1:10">
      <c r="A77" s="37"/>
      <c r="B77" s="58"/>
      <c r="C77" s="68"/>
      <c r="D77" s="58"/>
      <c r="E77" s="58"/>
      <c r="F77" s="58"/>
      <c r="G77" s="58"/>
      <c r="H77" s="58"/>
      <c r="I77" s="58"/>
      <c r="J77" s="58"/>
    </row>
    <row r="78" spans="1:10">
      <c r="A78" s="37"/>
      <c r="B78" s="58"/>
      <c r="C78" s="58"/>
      <c r="D78" s="58"/>
      <c r="E78" s="58"/>
      <c r="F78" s="58"/>
      <c r="G78" s="58"/>
      <c r="H78" s="58"/>
      <c r="I78" s="58"/>
      <c r="J78" s="58"/>
    </row>
    <row r="79" spans="1:10">
      <c r="A79" s="37"/>
      <c r="B79" s="115"/>
      <c r="C79" s="115"/>
      <c r="D79" s="115"/>
      <c r="E79" s="115"/>
      <c r="F79" s="115"/>
      <c r="G79" s="115"/>
      <c r="H79" s="115"/>
      <c r="I79" s="115"/>
      <c r="J79" s="58"/>
    </row>
    <row r="80" spans="1:10">
      <c r="A80" s="37"/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29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{5761FD05-8F47-4E00-B834-8861C2217BDA}</x14:id>
        </ext>
      </extLst>
    </cfRule>
  </conditionalFormatting>
  <conditionalFormatting sqref="N6:N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{6AE34BD3-3517-42AD-B15B-1417C89A797F}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61FD05-8F47-4E00-B834-8861C2217B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I29:I78</xm:sqref>
        </x14:conditionalFormatting>
        <x14:conditionalFormatting xmlns:xm="http://schemas.microsoft.com/office/excel/2006/main">
          <x14:cfRule type="dataBar" id="{6AE34BD3-3517-42AD-B15B-1417C89A79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N6:N26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83"/>
  <sheetViews>
    <sheetView workbookViewId="0">
      <selection activeCell="L5" sqref="L5"/>
    </sheetView>
  </sheetViews>
  <sheetFormatPr defaultRowHeight="15"/>
  <cols>
    <col min="3" max="3" width="44.7109375" customWidth="1"/>
    <col min="4" max="4" width="7.7109375" customWidth="1"/>
    <col min="5" max="5" width="8.5703125" customWidth="1"/>
    <col min="6" max="6" width="4.7109375" customWidth="1"/>
    <col min="7" max="7" width="11.42578125" customWidth="1"/>
    <col min="8" max="8" width="11.7109375" customWidth="1"/>
    <col min="9" max="9" width="7.28515625" customWidth="1"/>
    <col min="10" max="10" width="6.85546875" customWidth="1"/>
  </cols>
  <sheetData>
    <row r="4" spans="2:12">
      <c r="B4" s="37"/>
      <c r="C4" s="37"/>
      <c r="D4" s="5"/>
      <c r="E4" s="5"/>
      <c r="F4" s="5"/>
      <c r="G4" s="37"/>
      <c r="H4" s="37"/>
      <c r="I4" s="37"/>
      <c r="J4" s="37"/>
    </row>
    <row r="5" spans="2:12">
      <c r="B5" s="120"/>
      <c r="C5" s="107"/>
      <c r="D5" s="69"/>
      <c r="E5" s="69"/>
      <c r="F5" s="69"/>
      <c r="G5" s="69"/>
      <c r="H5" s="69"/>
      <c r="I5" s="49" t="s">
        <v>3</v>
      </c>
      <c r="J5" s="50"/>
      <c r="K5" s="16"/>
      <c r="L5" s="19"/>
    </row>
    <row r="6" spans="2:12">
      <c r="B6" s="119"/>
      <c r="C6" s="108"/>
      <c r="D6" s="46" t="s">
        <v>4</v>
      </c>
      <c r="E6" s="47"/>
      <c r="F6" s="48"/>
      <c r="G6" s="48"/>
      <c r="H6" s="48"/>
      <c r="I6" s="6" t="s">
        <v>0</v>
      </c>
      <c r="J6" s="6" t="s">
        <v>0</v>
      </c>
      <c r="K6" s="17"/>
      <c r="L6" s="18"/>
    </row>
    <row r="7" spans="2:12">
      <c r="B7" s="138" t="s">
        <v>5</v>
      </c>
      <c r="C7" s="109" t="s">
        <v>6</v>
      </c>
      <c r="D7" s="5">
        <v>1</v>
      </c>
      <c r="E7" s="5">
        <v>2</v>
      </c>
      <c r="F7" s="5">
        <v>3</v>
      </c>
      <c r="G7" s="58">
        <v>4</v>
      </c>
      <c r="H7" s="58">
        <v>5</v>
      </c>
      <c r="I7" s="7">
        <v>43586</v>
      </c>
      <c r="J7" s="26">
        <v>44409</v>
      </c>
      <c r="K7" s="6" t="s">
        <v>7</v>
      </c>
      <c r="L7" s="6" t="s">
        <v>8</v>
      </c>
    </row>
    <row r="8" spans="2:12">
      <c r="B8" s="122">
        <v>1</v>
      </c>
      <c r="C8" s="118" t="s">
        <v>309</v>
      </c>
      <c r="D8" s="125" t="s">
        <v>9</v>
      </c>
      <c r="E8" s="125" t="s">
        <v>10</v>
      </c>
      <c r="F8" s="125" t="s">
        <v>11</v>
      </c>
      <c r="G8" s="125" t="s">
        <v>325</v>
      </c>
      <c r="H8" s="126" t="s">
        <v>326</v>
      </c>
      <c r="I8" s="9">
        <v>2</v>
      </c>
      <c r="J8" s="8">
        <v>0</v>
      </c>
      <c r="K8" s="9">
        <f t="shared" ref="K8:K30" si="0">J8-I8</f>
        <v>-2</v>
      </c>
      <c r="L8" s="9"/>
    </row>
    <row r="9" spans="2:12">
      <c r="B9" s="122">
        <v>2</v>
      </c>
      <c r="C9" s="118" t="s">
        <v>308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9">
        <v>3</v>
      </c>
      <c r="J9" s="8">
        <v>3</v>
      </c>
      <c r="K9" s="9">
        <f t="shared" si="0"/>
        <v>0</v>
      </c>
      <c r="L9" s="9"/>
    </row>
    <row r="10" spans="2:12">
      <c r="B10" s="122">
        <v>3</v>
      </c>
      <c r="C10" s="118" t="s">
        <v>324</v>
      </c>
      <c r="D10" s="125" t="s">
        <v>12</v>
      </c>
      <c r="E10" s="125" t="s">
        <v>13</v>
      </c>
      <c r="F10" s="125" t="s">
        <v>14</v>
      </c>
      <c r="G10" s="125" t="s">
        <v>325</v>
      </c>
      <c r="H10" s="125" t="s">
        <v>326</v>
      </c>
      <c r="I10" s="9">
        <v>1</v>
      </c>
      <c r="J10" s="8">
        <v>1</v>
      </c>
      <c r="K10" s="9">
        <f t="shared" si="0"/>
        <v>0</v>
      </c>
      <c r="L10" s="9"/>
    </row>
    <row r="11" spans="2:12">
      <c r="B11" s="122">
        <v>4</v>
      </c>
      <c r="C11" s="118" t="s">
        <v>306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9">
        <v>1</v>
      </c>
      <c r="J11" s="8">
        <v>1</v>
      </c>
      <c r="K11" s="9">
        <f t="shared" si="0"/>
        <v>0</v>
      </c>
      <c r="L11" s="9"/>
    </row>
    <row r="12" spans="2:12">
      <c r="B12" s="122">
        <v>5</v>
      </c>
      <c r="C12" s="118" t="s">
        <v>305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9">
        <v>3</v>
      </c>
      <c r="J12" s="8">
        <v>3</v>
      </c>
      <c r="K12" s="9">
        <f t="shared" si="0"/>
        <v>0</v>
      </c>
      <c r="L12" s="9"/>
    </row>
    <row r="13" spans="2:12">
      <c r="B13" s="122">
        <v>7</v>
      </c>
      <c r="C13" s="118" t="s">
        <v>304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9">
        <v>0</v>
      </c>
      <c r="J13" s="8">
        <v>0</v>
      </c>
      <c r="K13" s="9">
        <f t="shared" si="0"/>
        <v>0</v>
      </c>
      <c r="L13" s="9"/>
    </row>
    <row r="14" spans="2:12">
      <c r="B14" s="122">
        <v>8</v>
      </c>
      <c r="C14" s="118" t="s">
        <v>303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9">
        <v>0</v>
      </c>
      <c r="J14" s="8">
        <v>0</v>
      </c>
      <c r="K14" s="9">
        <f t="shared" si="0"/>
        <v>0</v>
      </c>
      <c r="L14" s="9"/>
    </row>
    <row r="15" spans="2:12">
      <c r="B15" s="122">
        <v>6</v>
      </c>
      <c r="C15" s="118" t="s">
        <v>302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9">
        <v>2</v>
      </c>
      <c r="J15" s="8">
        <v>2</v>
      </c>
      <c r="K15" s="9">
        <f t="shared" si="0"/>
        <v>0</v>
      </c>
      <c r="L15" s="9">
        <v>1</v>
      </c>
    </row>
    <row r="16" spans="2:12">
      <c r="B16" s="122">
        <v>9</v>
      </c>
      <c r="C16" s="118" t="s">
        <v>301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9">
        <v>3</v>
      </c>
      <c r="J16" s="8">
        <v>1</v>
      </c>
      <c r="K16" s="9">
        <f t="shared" si="0"/>
        <v>-2</v>
      </c>
      <c r="L16" s="9"/>
    </row>
    <row r="17" spans="2:12" ht="22.5">
      <c r="B17" s="122">
        <v>10</v>
      </c>
      <c r="C17" s="131" t="s">
        <v>300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9">
        <v>1</v>
      </c>
      <c r="J17" s="8">
        <v>1</v>
      </c>
      <c r="K17" s="9">
        <f t="shared" si="0"/>
        <v>0</v>
      </c>
      <c r="L17" s="9">
        <v>1</v>
      </c>
    </row>
    <row r="18" spans="2:12">
      <c r="B18" s="122">
        <v>11</v>
      </c>
      <c r="C18" s="118" t="s">
        <v>299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9">
        <v>2</v>
      </c>
      <c r="J18" s="8">
        <v>1</v>
      </c>
      <c r="K18" s="9">
        <f t="shared" si="0"/>
        <v>-1</v>
      </c>
      <c r="L18" s="9"/>
    </row>
    <row r="19" spans="2:12">
      <c r="B19" s="122">
        <v>12</v>
      </c>
      <c r="C19" s="118" t="s">
        <v>298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9">
        <v>2</v>
      </c>
      <c r="J19" s="8">
        <v>2</v>
      </c>
      <c r="K19" s="9">
        <f t="shared" si="0"/>
        <v>0</v>
      </c>
      <c r="L19" s="9"/>
    </row>
    <row r="20" spans="2:12">
      <c r="B20" s="122">
        <v>13</v>
      </c>
      <c r="C20" s="118" t="s">
        <v>297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9">
        <v>0</v>
      </c>
      <c r="J20" s="8">
        <v>0</v>
      </c>
      <c r="K20" s="9">
        <f t="shared" si="0"/>
        <v>0</v>
      </c>
      <c r="L20" s="9"/>
    </row>
    <row r="21" spans="2:12">
      <c r="B21" s="122">
        <v>14</v>
      </c>
      <c r="C21" s="118" t="s">
        <v>296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9">
        <v>1</v>
      </c>
      <c r="J21" s="8">
        <v>1</v>
      </c>
      <c r="K21" s="9">
        <f t="shared" si="0"/>
        <v>0</v>
      </c>
      <c r="L21" s="9"/>
    </row>
    <row r="22" spans="2:12">
      <c r="B22" s="122">
        <v>15</v>
      </c>
      <c r="C22" s="118" t="s">
        <v>291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9">
        <v>2</v>
      </c>
      <c r="J22" s="8">
        <v>2</v>
      </c>
      <c r="K22" s="9">
        <f t="shared" si="0"/>
        <v>0</v>
      </c>
      <c r="L22" s="9">
        <v>1</v>
      </c>
    </row>
    <row r="23" spans="2:12">
      <c r="B23" s="122">
        <v>16</v>
      </c>
      <c r="C23" s="118" t="s">
        <v>292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9">
        <v>3</v>
      </c>
      <c r="J23" s="8">
        <v>2</v>
      </c>
      <c r="K23" s="9">
        <f t="shared" si="0"/>
        <v>-1</v>
      </c>
      <c r="L23" s="9"/>
    </row>
    <row r="24" spans="2:12">
      <c r="B24" s="122">
        <v>17</v>
      </c>
      <c r="C24" s="118" t="s">
        <v>293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9">
        <v>3</v>
      </c>
      <c r="J24" s="8">
        <v>3</v>
      </c>
      <c r="K24" s="9">
        <f t="shared" si="0"/>
        <v>0</v>
      </c>
      <c r="L24" s="9"/>
    </row>
    <row r="25" spans="2:12">
      <c r="B25" s="122">
        <v>18</v>
      </c>
      <c r="C25" s="118" t="s">
        <v>294</v>
      </c>
      <c r="D25" s="125" t="s">
        <v>9</v>
      </c>
      <c r="E25" s="125" t="s">
        <v>10</v>
      </c>
      <c r="F25" s="125" t="s">
        <v>11</v>
      </c>
      <c r="G25" s="125" t="s">
        <v>325</v>
      </c>
      <c r="H25" s="125" t="s">
        <v>326</v>
      </c>
      <c r="I25" s="9">
        <v>3</v>
      </c>
      <c r="J25" s="8">
        <v>3</v>
      </c>
      <c r="K25" s="9">
        <f t="shared" si="0"/>
        <v>0</v>
      </c>
      <c r="L25" s="9"/>
    </row>
    <row r="26" spans="2:12">
      <c r="B26" s="122">
        <v>19</v>
      </c>
      <c r="C26" s="118" t="s">
        <v>290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9">
        <v>3</v>
      </c>
      <c r="J26" s="8">
        <v>3</v>
      </c>
      <c r="K26" s="9">
        <f t="shared" si="0"/>
        <v>0</v>
      </c>
      <c r="L26" s="9"/>
    </row>
    <row r="27" spans="2:12">
      <c r="B27" s="122">
        <v>20</v>
      </c>
      <c r="C27" s="118" t="s">
        <v>295</v>
      </c>
      <c r="D27" s="127" t="s">
        <v>9</v>
      </c>
      <c r="E27" s="127" t="s">
        <v>10</v>
      </c>
      <c r="F27" s="127" t="s">
        <v>11</v>
      </c>
      <c r="G27" s="125" t="s">
        <v>325</v>
      </c>
      <c r="H27" s="125" t="s">
        <v>326</v>
      </c>
      <c r="I27" s="10">
        <v>3</v>
      </c>
      <c r="J27" s="11">
        <v>3</v>
      </c>
      <c r="K27" s="10">
        <f t="shared" si="0"/>
        <v>0</v>
      </c>
      <c r="L27" s="10"/>
    </row>
    <row r="28" spans="2:12">
      <c r="B28" s="122">
        <v>21</v>
      </c>
      <c r="C28" s="118" t="s">
        <v>289</v>
      </c>
      <c r="D28" s="125" t="s">
        <v>9</v>
      </c>
      <c r="E28" s="125" t="s">
        <v>10</v>
      </c>
      <c r="F28" s="125" t="s">
        <v>11</v>
      </c>
      <c r="G28" s="125" t="s">
        <v>325</v>
      </c>
      <c r="H28" s="125" t="s">
        <v>326</v>
      </c>
      <c r="I28" s="9">
        <v>0</v>
      </c>
      <c r="J28" s="9">
        <v>0</v>
      </c>
      <c r="K28" s="9">
        <f t="shared" si="0"/>
        <v>0</v>
      </c>
      <c r="L28" s="9">
        <v>1</v>
      </c>
    </row>
    <row r="29" spans="2:12">
      <c r="B29" s="167" t="s">
        <v>349</v>
      </c>
      <c r="C29" s="167"/>
      <c r="D29" s="168"/>
      <c r="E29" s="168"/>
      <c r="F29" s="168"/>
      <c r="G29" s="168"/>
      <c r="H29" s="168"/>
      <c r="I29" s="167">
        <f>SUM(I8:I28)</f>
        <v>38</v>
      </c>
      <c r="J29" s="167">
        <f>SUM(J8:J28)</f>
        <v>32</v>
      </c>
      <c r="K29" s="167">
        <f t="shared" si="0"/>
        <v>-6</v>
      </c>
      <c r="L29" s="168"/>
    </row>
    <row r="30" spans="2:12">
      <c r="B30" s="167" t="s">
        <v>350</v>
      </c>
      <c r="C30" s="167"/>
      <c r="D30" s="168"/>
      <c r="E30" s="168"/>
      <c r="F30" s="168"/>
      <c r="G30" s="168"/>
      <c r="H30" s="168"/>
      <c r="I30" s="169">
        <f>I29/(3*74)</f>
        <v>0.17117117117117117</v>
      </c>
      <c r="J30" s="169">
        <f>J29/(3*74)</f>
        <v>0.14414414414414414</v>
      </c>
      <c r="K30" s="167">
        <f t="shared" si="0"/>
        <v>-2.7027027027027029E-2</v>
      </c>
      <c r="L30" s="168"/>
    </row>
    <row r="31" spans="2:12">
      <c r="B31" s="58"/>
      <c r="C31" s="58"/>
      <c r="D31" s="58"/>
      <c r="E31" s="58"/>
      <c r="F31" s="58"/>
      <c r="G31" s="58"/>
      <c r="H31" s="58"/>
      <c r="I31" s="58"/>
      <c r="J31" s="58"/>
    </row>
    <row r="32" spans="2:12">
      <c r="B32" s="58"/>
      <c r="C32" s="58"/>
      <c r="D32" s="58"/>
      <c r="E32" s="58"/>
      <c r="F32" s="58"/>
      <c r="G32" s="58"/>
      <c r="H32" s="58"/>
      <c r="I32" s="58"/>
      <c r="J32" s="58"/>
    </row>
    <row r="33" spans="2:10">
      <c r="B33" s="58"/>
      <c r="C33" s="58"/>
      <c r="D33" s="68"/>
      <c r="E33" s="68"/>
      <c r="F33" s="68"/>
      <c r="G33" s="58"/>
      <c r="H33" s="58"/>
      <c r="I33" s="58"/>
      <c r="J33" s="58"/>
    </row>
    <row r="34" spans="2:10">
      <c r="B34" s="58"/>
      <c r="C34" s="68"/>
      <c r="D34" s="58"/>
      <c r="E34" s="58"/>
      <c r="F34" s="58"/>
      <c r="G34" s="58"/>
      <c r="H34" s="58"/>
      <c r="I34" s="58"/>
      <c r="J34" s="58"/>
    </row>
    <row r="35" spans="2:10">
      <c r="B35" s="58"/>
      <c r="C35" s="58"/>
      <c r="D35" s="58"/>
      <c r="E35" s="58"/>
      <c r="F35" s="58"/>
      <c r="G35" s="58"/>
      <c r="H35" s="58"/>
      <c r="I35" s="58"/>
      <c r="J35" s="58"/>
    </row>
    <row r="36" spans="2:10">
      <c r="B36" s="58"/>
      <c r="C36" s="58"/>
      <c r="D36" s="58"/>
      <c r="E36" s="58"/>
      <c r="F36" s="58"/>
      <c r="G36" s="58"/>
      <c r="H36" s="58"/>
      <c r="I36" s="58"/>
      <c r="J36" s="58"/>
    </row>
    <row r="37" spans="2:10">
      <c r="B37" s="58"/>
      <c r="C37" s="58"/>
      <c r="D37" s="58"/>
      <c r="E37" s="58"/>
      <c r="F37" s="58"/>
      <c r="G37" s="58"/>
      <c r="H37" s="58"/>
      <c r="I37" s="58"/>
      <c r="J37" s="58"/>
    </row>
    <row r="38" spans="2:10">
      <c r="B38" s="58"/>
      <c r="C38" s="58"/>
      <c r="D38" s="58"/>
      <c r="E38" s="58"/>
      <c r="F38" s="58"/>
      <c r="G38" s="58"/>
      <c r="H38" s="58"/>
      <c r="I38" s="58"/>
      <c r="J38" s="58"/>
    </row>
    <row r="39" spans="2:10">
      <c r="B39" s="58"/>
      <c r="C39" s="58"/>
      <c r="D39" s="114"/>
      <c r="E39" s="58"/>
      <c r="F39" s="58"/>
      <c r="G39" s="58"/>
      <c r="H39" s="58"/>
      <c r="I39" s="58"/>
      <c r="J39" s="58"/>
    </row>
    <row r="40" spans="2:10">
      <c r="B40" s="58"/>
      <c r="C40" s="68"/>
      <c r="D40" s="58"/>
      <c r="E40" s="58"/>
      <c r="F40" s="58"/>
      <c r="G40" s="58"/>
      <c r="H40" s="58"/>
      <c r="I40" s="58"/>
      <c r="J40" s="58"/>
    </row>
    <row r="41" spans="2:10">
      <c r="B41" s="58"/>
      <c r="C41" s="58"/>
      <c r="D41" s="58"/>
      <c r="E41" s="58"/>
      <c r="F41" s="58"/>
      <c r="G41" s="58"/>
      <c r="H41" s="58"/>
      <c r="I41" s="58"/>
      <c r="J41" s="58"/>
    </row>
    <row r="42" spans="2:10">
      <c r="B42" s="58"/>
      <c r="C42" s="58"/>
      <c r="D42" s="58"/>
      <c r="E42" s="58"/>
      <c r="F42" s="58"/>
      <c r="G42" s="58"/>
      <c r="H42" s="58"/>
      <c r="I42" s="58"/>
      <c r="J42" s="58"/>
    </row>
    <row r="43" spans="2:10">
      <c r="B43" s="58"/>
      <c r="C43" s="58"/>
      <c r="D43" s="58"/>
      <c r="E43" s="58"/>
      <c r="F43" s="58"/>
      <c r="G43" s="58"/>
      <c r="H43" s="58"/>
      <c r="I43" s="58"/>
      <c r="J43" s="58"/>
    </row>
    <row r="44" spans="2:10">
      <c r="B44" s="58"/>
      <c r="C44" s="58"/>
      <c r="D44" s="58"/>
      <c r="E44" s="58"/>
      <c r="F44" s="58"/>
      <c r="G44" s="58"/>
      <c r="H44" s="58"/>
      <c r="I44" s="58"/>
      <c r="J44" s="58"/>
    </row>
    <row r="45" spans="2:10">
      <c r="B45" s="58"/>
      <c r="C45" s="68"/>
      <c r="D45" s="58"/>
      <c r="E45" s="58"/>
      <c r="F45" s="58"/>
      <c r="G45" s="58"/>
      <c r="H45" s="58"/>
      <c r="I45" s="58"/>
      <c r="J45" s="58"/>
    </row>
    <row r="46" spans="2:10">
      <c r="B46" s="58"/>
      <c r="C46" s="68"/>
      <c r="D46" s="58"/>
      <c r="E46" s="58"/>
      <c r="F46" s="58"/>
      <c r="G46" s="58"/>
      <c r="H46" s="58"/>
      <c r="I46" s="58"/>
      <c r="J46" s="58"/>
    </row>
    <row r="47" spans="2:10">
      <c r="B47" s="58"/>
      <c r="C47" s="68"/>
      <c r="D47" s="68"/>
      <c r="E47" s="68"/>
      <c r="F47" s="68"/>
      <c r="G47" s="58"/>
      <c r="H47" s="58"/>
      <c r="I47" s="58"/>
      <c r="J47" s="58"/>
    </row>
    <row r="48" spans="2:10">
      <c r="B48" s="58"/>
      <c r="C48" s="58"/>
      <c r="D48" s="58"/>
      <c r="E48" s="58"/>
      <c r="F48" s="58"/>
      <c r="G48" s="58"/>
      <c r="H48" s="58"/>
      <c r="I48" s="58"/>
      <c r="J48" s="58"/>
    </row>
    <row r="49" spans="2:10">
      <c r="B49" s="58"/>
      <c r="C49" s="68"/>
      <c r="D49" s="58"/>
      <c r="E49" s="58"/>
      <c r="F49" s="58"/>
      <c r="G49" s="58"/>
      <c r="H49" s="58"/>
      <c r="I49" s="58"/>
      <c r="J49" s="58"/>
    </row>
    <row r="50" spans="2:10">
      <c r="B50" s="58"/>
      <c r="C50" s="68"/>
      <c r="D50" s="68"/>
      <c r="E50" s="68"/>
      <c r="F50" s="68"/>
      <c r="G50" s="58"/>
      <c r="H50" s="58"/>
      <c r="I50" s="58"/>
      <c r="J50" s="58"/>
    </row>
    <row r="51" spans="2:10">
      <c r="B51" s="58"/>
      <c r="C51" s="58"/>
      <c r="D51" s="68"/>
      <c r="E51" s="68"/>
      <c r="F51" s="68"/>
      <c r="G51" s="58"/>
      <c r="H51" s="58"/>
      <c r="I51" s="58"/>
      <c r="J51" s="58"/>
    </row>
    <row r="52" spans="2:10">
      <c r="B52" s="58"/>
      <c r="C52" s="58"/>
      <c r="D52" s="68"/>
      <c r="E52" s="68"/>
      <c r="F52" s="68"/>
      <c r="G52" s="58"/>
      <c r="H52" s="58"/>
      <c r="I52" s="58"/>
      <c r="J52" s="58"/>
    </row>
    <row r="53" spans="2:10">
      <c r="B53" s="58"/>
      <c r="C53" s="68"/>
      <c r="D53" s="58"/>
      <c r="E53" s="58"/>
      <c r="F53" s="58"/>
      <c r="G53" s="58"/>
      <c r="H53" s="58"/>
      <c r="I53" s="58"/>
      <c r="J53" s="58"/>
    </row>
    <row r="54" spans="2:10">
      <c r="B54" s="58"/>
      <c r="C54" s="68"/>
      <c r="D54" s="58"/>
      <c r="E54" s="58"/>
      <c r="F54" s="58"/>
      <c r="G54" s="58"/>
      <c r="H54" s="58"/>
      <c r="I54" s="58"/>
      <c r="J54" s="58"/>
    </row>
    <row r="55" spans="2:10">
      <c r="B55" s="58"/>
      <c r="C55" s="58"/>
      <c r="D55" s="68"/>
      <c r="E55" s="68"/>
      <c r="F55" s="68"/>
      <c r="G55" s="58"/>
      <c r="H55" s="58"/>
      <c r="I55" s="58"/>
      <c r="J55" s="58"/>
    </row>
    <row r="56" spans="2:10">
      <c r="B56" s="58"/>
      <c r="C56" s="58"/>
      <c r="D56" s="68"/>
      <c r="E56" s="68"/>
      <c r="F56" s="68"/>
      <c r="G56" s="58"/>
      <c r="H56" s="58"/>
      <c r="I56" s="58"/>
      <c r="J56" s="58"/>
    </row>
    <row r="57" spans="2:10">
      <c r="B57" s="58"/>
      <c r="C57" s="58"/>
      <c r="D57" s="58"/>
      <c r="E57" s="58"/>
      <c r="F57" s="58"/>
      <c r="G57" s="58"/>
      <c r="H57" s="58"/>
      <c r="I57" s="58"/>
      <c r="J57" s="58"/>
    </row>
    <row r="58" spans="2:10">
      <c r="B58" s="58"/>
      <c r="C58" s="68"/>
      <c r="D58" s="68"/>
      <c r="E58" s="68"/>
      <c r="F58" s="68"/>
      <c r="G58" s="58"/>
      <c r="H58" s="58"/>
      <c r="I58" s="58"/>
      <c r="J58" s="58"/>
    </row>
    <row r="59" spans="2:10">
      <c r="B59" s="58"/>
      <c r="C59" s="68"/>
      <c r="D59" s="58"/>
      <c r="E59" s="58"/>
      <c r="F59" s="58"/>
      <c r="G59" s="58"/>
      <c r="H59" s="58"/>
      <c r="I59" s="58"/>
      <c r="J59" s="58"/>
    </row>
    <row r="60" spans="2:10">
      <c r="B60" s="58"/>
      <c r="C60" s="68"/>
      <c r="D60" s="58"/>
      <c r="E60" s="58"/>
      <c r="F60" s="58"/>
      <c r="G60" s="58"/>
      <c r="H60" s="58"/>
      <c r="I60" s="58"/>
      <c r="J60" s="58"/>
    </row>
    <row r="61" spans="2:10">
      <c r="B61" s="58"/>
      <c r="C61" s="68"/>
      <c r="D61" s="58"/>
      <c r="E61" s="58"/>
      <c r="F61" s="58"/>
      <c r="G61" s="58"/>
      <c r="H61" s="58"/>
      <c r="I61" s="58"/>
      <c r="J61" s="58"/>
    </row>
    <row r="62" spans="2:10">
      <c r="B62" s="58"/>
      <c r="C62" s="68"/>
      <c r="D62" s="58"/>
      <c r="E62" s="58"/>
      <c r="F62" s="58"/>
      <c r="G62" s="58"/>
      <c r="H62" s="58"/>
      <c r="I62" s="58"/>
      <c r="J62" s="58"/>
    </row>
    <row r="63" spans="2:10">
      <c r="B63" s="58"/>
      <c r="C63" s="68"/>
      <c r="D63" s="58"/>
      <c r="E63" s="58"/>
      <c r="F63" s="58"/>
      <c r="G63" s="58"/>
      <c r="H63" s="58"/>
      <c r="I63" s="58"/>
      <c r="J63" s="58"/>
    </row>
    <row r="64" spans="2:10">
      <c r="B64" s="58"/>
      <c r="C64" s="68"/>
      <c r="D64" s="58"/>
      <c r="E64" s="58"/>
      <c r="F64" s="58"/>
      <c r="G64" s="58"/>
      <c r="H64" s="58"/>
      <c r="I64" s="58"/>
      <c r="J64" s="58"/>
    </row>
    <row r="65" spans="2:10">
      <c r="B65" s="58"/>
      <c r="C65" s="68"/>
      <c r="D65" s="58"/>
      <c r="E65" s="58"/>
      <c r="F65" s="58"/>
      <c r="G65" s="58"/>
      <c r="H65" s="58"/>
      <c r="I65" s="58"/>
      <c r="J65" s="58"/>
    </row>
    <row r="66" spans="2:10">
      <c r="B66" s="58"/>
      <c r="C66" s="58"/>
      <c r="D66" s="58"/>
      <c r="E66" s="58"/>
      <c r="F66" s="58"/>
      <c r="G66" s="58"/>
      <c r="H66" s="58"/>
      <c r="I66" s="58"/>
      <c r="J66" s="58"/>
    </row>
    <row r="67" spans="2:10">
      <c r="B67" s="58"/>
      <c r="C67" s="58"/>
      <c r="D67" s="58"/>
      <c r="E67" s="58"/>
      <c r="F67" s="58"/>
      <c r="G67" s="58"/>
      <c r="H67" s="58"/>
      <c r="I67" s="58"/>
      <c r="J67" s="58"/>
    </row>
    <row r="68" spans="2:10">
      <c r="B68" s="58"/>
      <c r="C68" s="68"/>
      <c r="D68" s="58"/>
      <c r="E68" s="58"/>
      <c r="F68" s="58"/>
      <c r="G68" s="58"/>
      <c r="H68" s="58"/>
      <c r="I68" s="58"/>
      <c r="J68" s="58"/>
    </row>
    <row r="69" spans="2:10">
      <c r="B69" s="58"/>
      <c r="C69" s="58"/>
      <c r="D69" s="58"/>
      <c r="E69" s="58"/>
      <c r="F69" s="58"/>
      <c r="G69" s="58"/>
      <c r="H69" s="58"/>
      <c r="I69" s="58"/>
      <c r="J69" s="58"/>
    </row>
    <row r="70" spans="2:10">
      <c r="B70" s="58"/>
      <c r="C70" s="68"/>
      <c r="D70" s="58"/>
      <c r="E70" s="58"/>
      <c r="F70" s="58"/>
      <c r="G70" s="58"/>
      <c r="H70" s="58"/>
      <c r="I70" s="58"/>
      <c r="J70" s="58"/>
    </row>
    <row r="71" spans="2:10">
      <c r="B71" s="58"/>
      <c r="C71" s="68"/>
      <c r="D71" s="58"/>
      <c r="E71" s="58"/>
      <c r="F71" s="58"/>
      <c r="G71" s="58"/>
      <c r="H71" s="58"/>
      <c r="I71" s="58"/>
      <c r="J71" s="58"/>
    </row>
    <row r="72" spans="2:10">
      <c r="B72" s="58"/>
      <c r="C72" s="68"/>
      <c r="D72" s="58"/>
      <c r="E72" s="58"/>
      <c r="F72" s="58"/>
      <c r="G72" s="58"/>
      <c r="H72" s="58"/>
      <c r="I72" s="58"/>
      <c r="J72" s="58"/>
    </row>
    <row r="73" spans="2:10">
      <c r="B73" s="58"/>
      <c r="C73" s="68"/>
      <c r="D73" s="58"/>
      <c r="E73" s="58"/>
      <c r="F73" s="58"/>
      <c r="G73" s="58"/>
      <c r="H73" s="58"/>
      <c r="I73" s="58"/>
      <c r="J73" s="58"/>
    </row>
    <row r="74" spans="2:10">
      <c r="B74" s="58"/>
      <c r="C74" s="68"/>
      <c r="D74" s="58"/>
      <c r="E74" s="58"/>
      <c r="F74" s="58"/>
      <c r="G74" s="58"/>
      <c r="H74" s="58"/>
      <c r="I74" s="58"/>
      <c r="J74" s="58"/>
    </row>
    <row r="75" spans="2:10">
      <c r="B75" s="58"/>
      <c r="C75" s="58"/>
      <c r="D75" s="68"/>
      <c r="E75" s="68"/>
      <c r="F75" s="68"/>
      <c r="G75" s="58"/>
      <c r="H75" s="58"/>
      <c r="I75" s="58"/>
      <c r="J75" s="58"/>
    </row>
    <row r="76" spans="2:10">
      <c r="B76" s="58"/>
      <c r="C76" s="68"/>
      <c r="D76" s="58"/>
      <c r="E76" s="58"/>
      <c r="F76" s="58"/>
      <c r="G76" s="58"/>
      <c r="H76" s="58"/>
      <c r="I76" s="58"/>
      <c r="J76" s="58"/>
    </row>
    <row r="77" spans="2:10">
      <c r="B77" s="58"/>
      <c r="C77" s="68"/>
      <c r="D77" s="58"/>
      <c r="E77" s="58"/>
      <c r="F77" s="58"/>
      <c r="G77" s="58"/>
      <c r="H77" s="58"/>
      <c r="I77" s="58"/>
      <c r="J77" s="58"/>
    </row>
    <row r="78" spans="2:10">
      <c r="B78" s="58"/>
      <c r="C78" s="68"/>
      <c r="D78" s="68"/>
      <c r="E78" s="68"/>
      <c r="F78" s="68"/>
      <c r="G78" s="58"/>
      <c r="H78" s="58"/>
      <c r="I78" s="58"/>
      <c r="J78" s="58"/>
    </row>
    <row r="79" spans="2:10">
      <c r="B79" s="58"/>
      <c r="C79" s="68"/>
      <c r="D79" s="58"/>
      <c r="E79" s="58"/>
      <c r="F79" s="58"/>
      <c r="G79" s="58"/>
      <c r="H79" s="58"/>
      <c r="I79" s="58"/>
      <c r="J79" s="58"/>
    </row>
    <row r="80" spans="2:10">
      <c r="B80" s="58"/>
      <c r="C80" s="68"/>
      <c r="D80" s="58"/>
      <c r="E80" s="58"/>
      <c r="F80" s="58"/>
      <c r="G80" s="58"/>
      <c r="H80" s="58"/>
      <c r="I80" s="58"/>
      <c r="J80" s="58"/>
    </row>
    <row r="81" spans="2:10">
      <c r="B81" s="58"/>
      <c r="C81" s="58"/>
      <c r="D81" s="58"/>
      <c r="E81" s="58"/>
      <c r="F81" s="58"/>
      <c r="G81" s="58"/>
      <c r="H81" s="58"/>
      <c r="I81" s="58"/>
      <c r="J81" s="58"/>
    </row>
    <row r="82" spans="2:10">
      <c r="B82" s="115"/>
      <c r="C82" s="115"/>
      <c r="D82" s="115"/>
      <c r="E82" s="115"/>
      <c r="F82" s="115"/>
      <c r="G82" s="115"/>
      <c r="H82" s="115"/>
      <c r="I82" s="115"/>
      <c r="J82" s="58"/>
    </row>
    <row r="83" spans="2:10">
      <c r="B83" s="115"/>
      <c r="C83" s="115"/>
      <c r="D83" s="115"/>
      <c r="E83" s="115"/>
      <c r="F83" s="115"/>
      <c r="G83" s="117"/>
      <c r="H83" s="117"/>
      <c r="I83" s="115"/>
      <c r="J83" s="58"/>
    </row>
  </sheetData>
  <conditionalFormatting sqref="I31:I8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{3C2ADC09-7CDD-4231-9297-0E74F8A45691}</x14:id>
        </ext>
      </extLst>
    </cfRule>
  </conditionalFormatting>
  <conditionalFormatting sqref="K8:K2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{1C082429-C2FC-4DB6-A1A9-2A9A348D0617}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2ADC09-7CDD-4231-9297-0E74F8A456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I31:I81</xm:sqref>
        </x14:conditionalFormatting>
        <x14:conditionalFormatting xmlns:xm="http://schemas.microsoft.com/office/excel/2006/main">
          <x14:cfRule type="dataBar" id="{1C082429-C2FC-4DB6-A1A9-2A9A348D06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K8:K28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opLeftCell="B1" workbookViewId="0">
      <selection activeCell="K4" sqref="K4"/>
    </sheetView>
  </sheetViews>
  <sheetFormatPr defaultRowHeight="15"/>
  <cols>
    <col min="3" max="3" width="45.42578125" customWidth="1"/>
    <col min="4" max="4" width="8.7109375" customWidth="1"/>
    <col min="5" max="5" width="13" customWidth="1"/>
    <col min="6" max="6" width="11.28515625" customWidth="1"/>
    <col min="9" max="9" width="7.28515625" customWidth="1"/>
  </cols>
  <sheetData>
    <row r="1" spans="1:12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2">
      <c r="A2" s="21"/>
      <c r="B2" s="58"/>
      <c r="C2" s="58"/>
      <c r="D2" s="58"/>
      <c r="E2" s="58"/>
      <c r="F2" s="58"/>
      <c r="G2" s="198"/>
      <c r="H2" s="198"/>
      <c r="I2" s="58"/>
      <c r="J2" s="58"/>
    </row>
    <row r="3" spans="1:12">
      <c r="A3" s="21"/>
      <c r="B3" s="132"/>
      <c r="C3" s="132"/>
      <c r="D3" s="5"/>
      <c r="E3" s="5"/>
      <c r="F3" s="5"/>
      <c r="G3" s="132"/>
      <c r="H3" s="132"/>
      <c r="I3" s="132"/>
      <c r="J3" s="132"/>
      <c r="K3" s="132"/>
      <c r="L3" s="132"/>
    </row>
    <row r="4" spans="1:12">
      <c r="A4" s="21"/>
      <c r="B4" s="120"/>
      <c r="C4" s="107"/>
      <c r="D4" s="132"/>
      <c r="E4" s="132"/>
      <c r="F4" s="132"/>
      <c r="G4" s="132"/>
      <c r="H4" s="132"/>
      <c r="I4" s="49" t="s">
        <v>3</v>
      </c>
      <c r="J4" s="50"/>
      <c r="K4" s="16"/>
      <c r="L4" s="19"/>
    </row>
    <row r="5" spans="1:12">
      <c r="A5" s="21"/>
      <c r="B5" s="119"/>
      <c r="C5" s="108"/>
      <c r="D5" s="46" t="s">
        <v>4</v>
      </c>
      <c r="E5" s="47"/>
      <c r="F5" s="48"/>
      <c r="G5" s="48"/>
      <c r="H5" s="48"/>
      <c r="I5" s="6" t="s">
        <v>0</v>
      </c>
      <c r="J5" s="6" t="s">
        <v>0</v>
      </c>
      <c r="K5" s="17"/>
      <c r="L5" s="18"/>
    </row>
    <row r="6" spans="1:12">
      <c r="A6" s="21"/>
      <c r="B6" s="138" t="s">
        <v>5</v>
      </c>
      <c r="C6" s="109" t="s">
        <v>6</v>
      </c>
      <c r="D6" s="5">
        <v>1</v>
      </c>
      <c r="E6" s="5">
        <v>2</v>
      </c>
      <c r="F6" s="5">
        <v>3</v>
      </c>
      <c r="G6" s="58">
        <v>4</v>
      </c>
      <c r="H6" s="58">
        <v>5</v>
      </c>
      <c r="I6" s="7">
        <v>43586</v>
      </c>
      <c r="J6" s="26">
        <v>44409</v>
      </c>
      <c r="K6" s="6" t="s">
        <v>7</v>
      </c>
      <c r="L6" s="6" t="s">
        <v>8</v>
      </c>
    </row>
    <row r="7" spans="1:12">
      <c r="A7" s="21"/>
      <c r="B7" s="122">
        <v>1</v>
      </c>
      <c r="C7" s="118" t="s">
        <v>309</v>
      </c>
      <c r="D7" s="125" t="s">
        <v>9</v>
      </c>
      <c r="E7" s="125" t="s">
        <v>10</v>
      </c>
      <c r="F7" s="125" t="s">
        <v>11</v>
      </c>
      <c r="G7" s="125" t="s">
        <v>325</v>
      </c>
      <c r="H7" s="126" t="s">
        <v>326</v>
      </c>
      <c r="I7" s="140">
        <v>1</v>
      </c>
      <c r="J7" s="8">
        <v>2</v>
      </c>
      <c r="K7" s="140">
        <f t="shared" ref="K7:K29" si="0">J7-I7</f>
        <v>1</v>
      </c>
      <c r="L7" s="140"/>
    </row>
    <row r="8" spans="1:12">
      <c r="A8" s="21"/>
      <c r="B8" s="122">
        <v>2</v>
      </c>
      <c r="C8" s="118" t="s">
        <v>308</v>
      </c>
      <c r="D8" s="125" t="s">
        <v>9</v>
      </c>
      <c r="E8" s="125" t="s">
        <v>10</v>
      </c>
      <c r="F8" s="125" t="s">
        <v>11</v>
      </c>
      <c r="G8" s="125" t="s">
        <v>325</v>
      </c>
      <c r="H8" s="125" t="s">
        <v>326</v>
      </c>
      <c r="I8" s="140">
        <v>3</v>
      </c>
      <c r="J8" s="8">
        <v>2</v>
      </c>
      <c r="K8" s="140">
        <f t="shared" si="0"/>
        <v>-1</v>
      </c>
      <c r="L8" s="140"/>
    </row>
    <row r="9" spans="1:12">
      <c r="A9" s="21"/>
      <c r="B9" s="122">
        <v>3</v>
      </c>
      <c r="C9" s="118" t="s">
        <v>324</v>
      </c>
      <c r="D9" s="125" t="s">
        <v>12</v>
      </c>
      <c r="E9" s="125" t="s">
        <v>13</v>
      </c>
      <c r="F9" s="125" t="s">
        <v>14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  <c r="L9" s="140"/>
    </row>
    <row r="10" spans="1:12">
      <c r="A10" s="21"/>
      <c r="B10" s="122">
        <v>4</v>
      </c>
      <c r="C10" s="118" t="s">
        <v>306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1</v>
      </c>
      <c r="J10" s="8">
        <v>1</v>
      </c>
      <c r="K10" s="140">
        <f t="shared" si="0"/>
        <v>0</v>
      </c>
      <c r="L10" s="140"/>
    </row>
    <row r="11" spans="1:12">
      <c r="A11" s="21"/>
      <c r="B11" s="122">
        <v>5</v>
      </c>
      <c r="C11" s="118" t="s">
        <v>305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3</v>
      </c>
      <c r="J11" s="8">
        <v>0</v>
      </c>
      <c r="K11" s="140">
        <f t="shared" si="0"/>
        <v>-3</v>
      </c>
      <c r="L11" s="140"/>
    </row>
    <row r="12" spans="1:12">
      <c r="A12" s="21"/>
      <c r="B12" s="122">
        <v>7</v>
      </c>
      <c r="C12" s="118" t="s">
        <v>304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  <c r="L12" s="140"/>
    </row>
    <row r="13" spans="1:12">
      <c r="A13" s="21"/>
      <c r="B13" s="122">
        <v>8</v>
      </c>
      <c r="C13" s="118" t="s">
        <v>303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0</v>
      </c>
      <c r="J13" s="8">
        <v>0</v>
      </c>
      <c r="K13" s="140">
        <f t="shared" si="0"/>
        <v>0</v>
      </c>
      <c r="L13" s="140"/>
    </row>
    <row r="14" spans="1:12">
      <c r="A14" s="21"/>
      <c r="B14" s="122">
        <v>6</v>
      </c>
      <c r="C14" s="118" t="s">
        <v>302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2</v>
      </c>
      <c r="J14" s="8">
        <v>2</v>
      </c>
      <c r="K14" s="140">
        <f t="shared" si="0"/>
        <v>0</v>
      </c>
      <c r="L14" s="140">
        <v>1</v>
      </c>
    </row>
    <row r="15" spans="1:12">
      <c r="A15" s="21"/>
      <c r="B15" s="122">
        <v>9</v>
      </c>
      <c r="C15" s="118" t="s">
        <v>301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8">
        <v>1</v>
      </c>
      <c r="K15" s="140">
        <f t="shared" si="0"/>
        <v>0</v>
      </c>
      <c r="L15" s="140"/>
    </row>
    <row r="16" spans="1:12" ht="22.5">
      <c r="A16" s="21"/>
      <c r="B16" s="122">
        <v>10</v>
      </c>
      <c r="C16" s="131" t="s">
        <v>300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1</v>
      </c>
      <c r="J16" s="8">
        <v>1</v>
      </c>
      <c r="K16" s="140">
        <f t="shared" si="0"/>
        <v>0</v>
      </c>
      <c r="L16" s="140">
        <v>1</v>
      </c>
    </row>
    <row r="17" spans="1:12">
      <c r="A17" s="21"/>
      <c r="B17" s="122">
        <v>11</v>
      </c>
      <c r="C17" s="118" t="s">
        <v>299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  <c r="L17" s="140"/>
    </row>
    <row r="18" spans="1:12">
      <c r="A18" s="21"/>
      <c r="B18" s="122">
        <v>12</v>
      </c>
      <c r="C18" s="118" t="s">
        <v>298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8">
        <v>2</v>
      </c>
      <c r="K18" s="140">
        <f t="shared" si="0"/>
        <v>0</v>
      </c>
      <c r="L18" s="140"/>
    </row>
    <row r="19" spans="1:12">
      <c r="A19" s="21"/>
      <c r="B19" s="122">
        <v>13</v>
      </c>
      <c r="C19" s="118" t="s">
        <v>297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0</v>
      </c>
      <c r="J19" s="8">
        <v>0</v>
      </c>
      <c r="K19" s="140">
        <f t="shared" si="0"/>
        <v>0</v>
      </c>
      <c r="L19" s="140"/>
    </row>
    <row r="20" spans="1:12">
      <c r="A20" s="21"/>
      <c r="B20" s="122">
        <v>14</v>
      </c>
      <c r="C20" s="118" t="s">
        <v>296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2</v>
      </c>
      <c r="J20" s="8">
        <v>1</v>
      </c>
      <c r="K20" s="140">
        <f t="shared" si="0"/>
        <v>-1</v>
      </c>
      <c r="L20" s="140"/>
    </row>
    <row r="21" spans="1:12">
      <c r="A21" s="21"/>
      <c r="B21" s="122">
        <v>15</v>
      </c>
      <c r="C21" s="118" t="s">
        <v>291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2</v>
      </c>
      <c r="J21" s="8">
        <v>2</v>
      </c>
      <c r="K21" s="140">
        <f t="shared" si="0"/>
        <v>0</v>
      </c>
      <c r="L21" s="140">
        <v>1</v>
      </c>
    </row>
    <row r="22" spans="1:12">
      <c r="A22" s="21"/>
      <c r="B22" s="122">
        <v>16</v>
      </c>
      <c r="C22" s="118" t="s">
        <v>292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3</v>
      </c>
      <c r="K22" s="140">
        <f t="shared" si="0"/>
        <v>0</v>
      </c>
      <c r="L22" s="140"/>
    </row>
    <row r="23" spans="1:12">
      <c r="A23" s="21"/>
      <c r="B23" s="122">
        <v>17</v>
      </c>
      <c r="C23" s="118" t="s">
        <v>293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0</v>
      </c>
      <c r="J23" s="8">
        <v>2</v>
      </c>
      <c r="K23" s="140">
        <f t="shared" si="0"/>
        <v>2</v>
      </c>
      <c r="L23" s="140"/>
    </row>
    <row r="24" spans="1:12">
      <c r="A24" s="21"/>
      <c r="B24" s="122">
        <v>18</v>
      </c>
      <c r="C24" s="118" t="s">
        <v>294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  <c r="L24" s="140"/>
    </row>
    <row r="25" spans="1:12">
      <c r="A25" s="21"/>
      <c r="B25" s="122">
        <v>19</v>
      </c>
      <c r="C25" s="118" t="s">
        <v>290</v>
      </c>
      <c r="D25" s="125" t="s">
        <v>9</v>
      </c>
      <c r="E25" s="125" t="s">
        <v>10</v>
      </c>
      <c r="F25" s="125" t="s">
        <v>11</v>
      </c>
      <c r="G25" s="125" t="s">
        <v>325</v>
      </c>
      <c r="H25" s="125" t="s">
        <v>326</v>
      </c>
      <c r="I25" s="140">
        <v>0</v>
      </c>
      <c r="J25" s="8">
        <v>3</v>
      </c>
      <c r="K25" s="140">
        <f t="shared" si="0"/>
        <v>3</v>
      </c>
      <c r="L25" s="140"/>
    </row>
    <row r="26" spans="1:12">
      <c r="A26" s="21"/>
      <c r="B26" s="122">
        <v>20</v>
      </c>
      <c r="C26" s="118" t="s">
        <v>295</v>
      </c>
      <c r="D26" s="127" t="s">
        <v>9</v>
      </c>
      <c r="E26" s="127" t="s">
        <v>10</v>
      </c>
      <c r="F26" s="127" t="s">
        <v>11</v>
      </c>
      <c r="G26" s="125" t="s">
        <v>325</v>
      </c>
      <c r="H26" s="125" t="s">
        <v>326</v>
      </c>
      <c r="I26" s="10">
        <v>3</v>
      </c>
      <c r="J26" s="11">
        <v>3</v>
      </c>
      <c r="K26" s="10">
        <f t="shared" si="0"/>
        <v>0</v>
      </c>
      <c r="L26" s="10"/>
    </row>
    <row r="27" spans="1:12">
      <c r="A27" s="21"/>
      <c r="B27" s="122">
        <v>21</v>
      </c>
      <c r="C27" s="118" t="s">
        <v>289</v>
      </c>
      <c r="D27" s="125" t="s">
        <v>9</v>
      </c>
      <c r="E27" s="125" t="s">
        <v>10</v>
      </c>
      <c r="F27" s="125" t="s">
        <v>11</v>
      </c>
      <c r="G27" s="125" t="s">
        <v>325</v>
      </c>
      <c r="H27" s="125" t="s">
        <v>326</v>
      </c>
      <c r="I27" s="140">
        <v>0</v>
      </c>
      <c r="J27" s="140">
        <v>0</v>
      </c>
      <c r="K27" s="140">
        <f t="shared" si="0"/>
        <v>0</v>
      </c>
      <c r="L27" s="140">
        <v>1</v>
      </c>
    </row>
    <row r="28" spans="1:12">
      <c r="A28" s="21"/>
      <c r="B28" s="167" t="s">
        <v>349</v>
      </c>
      <c r="C28" s="167"/>
      <c r="D28" s="168"/>
      <c r="E28" s="168"/>
      <c r="F28" s="168"/>
      <c r="G28" s="168"/>
      <c r="H28" s="168"/>
      <c r="I28" s="167">
        <f>SUM(I7:I27)</f>
        <v>30</v>
      </c>
      <c r="J28" s="167">
        <f>SUM(J7:J27)</f>
        <v>31</v>
      </c>
      <c r="K28" s="167">
        <f t="shared" si="0"/>
        <v>1</v>
      </c>
      <c r="L28" s="168"/>
    </row>
    <row r="29" spans="1:12">
      <c r="A29" s="21"/>
      <c r="B29" s="167" t="s">
        <v>350</v>
      </c>
      <c r="C29" s="167"/>
      <c r="D29" s="168"/>
      <c r="E29" s="168"/>
      <c r="F29" s="168"/>
      <c r="G29" s="168"/>
      <c r="H29" s="168"/>
      <c r="I29" s="169">
        <f>I28/(3*74)</f>
        <v>0.13513513513513514</v>
      </c>
      <c r="J29" s="169">
        <f>J28/(3*74)</f>
        <v>0.13963963963963963</v>
      </c>
      <c r="K29" s="167">
        <f t="shared" si="0"/>
        <v>4.5045045045044863E-3</v>
      </c>
      <c r="L29" s="168"/>
    </row>
    <row r="30" spans="1:12">
      <c r="A30" s="21"/>
      <c r="B30" s="58"/>
      <c r="C30" s="58"/>
      <c r="D30" s="68"/>
      <c r="E30" s="68"/>
      <c r="F30" s="68"/>
      <c r="G30" s="58"/>
      <c r="H30" s="58"/>
      <c r="I30" s="58"/>
      <c r="J30" s="58"/>
    </row>
    <row r="31" spans="1:12">
      <c r="A31" s="21"/>
      <c r="B31" s="58"/>
      <c r="C31" s="68"/>
      <c r="D31" s="58"/>
      <c r="E31" s="58"/>
      <c r="F31" s="58"/>
      <c r="G31" s="58"/>
      <c r="H31" s="58"/>
      <c r="I31" s="58"/>
      <c r="J31" s="58"/>
    </row>
    <row r="32" spans="1:12">
      <c r="A32" s="21"/>
      <c r="B32" s="58"/>
      <c r="C32" s="58"/>
      <c r="D32" s="58"/>
      <c r="E32" s="58"/>
      <c r="F32" s="58"/>
      <c r="G32" s="58"/>
      <c r="H32" s="58"/>
      <c r="I32" s="58"/>
      <c r="J32" s="58"/>
    </row>
    <row r="33" spans="1:10">
      <c r="A33" s="21"/>
      <c r="B33" s="58"/>
      <c r="C33" s="58"/>
      <c r="D33" s="58"/>
      <c r="E33" s="58"/>
      <c r="F33" s="58"/>
      <c r="G33" s="58"/>
      <c r="H33" s="58"/>
      <c r="I33" s="58"/>
      <c r="J33" s="58"/>
    </row>
    <row r="34" spans="1:10">
      <c r="A34" s="21"/>
      <c r="B34" s="58"/>
      <c r="C34" s="58"/>
      <c r="D34" s="58"/>
      <c r="E34" s="58"/>
      <c r="F34" s="58"/>
      <c r="G34" s="58"/>
      <c r="H34" s="58"/>
      <c r="I34" s="58"/>
      <c r="J34" s="58"/>
    </row>
    <row r="35" spans="1:10">
      <c r="A35" s="21"/>
      <c r="B35" s="58"/>
      <c r="C35" s="58"/>
      <c r="D35" s="58"/>
      <c r="E35" s="58"/>
      <c r="F35" s="58"/>
      <c r="G35" s="58"/>
      <c r="H35" s="58"/>
      <c r="I35" s="58"/>
      <c r="J35" s="58"/>
    </row>
    <row r="36" spans="1:10">
      <c r="A36" s="21"/>
      <c r="B36" s="58"/>
      <c r="C36" s="58"/>
      <c r="D36" s="114"/>
      <c r="E36" s="58"/>
      <c r="F36" s="58"/>
      <c r="G36" s="58"/>
      <c r="H36" s="58"/>
      <c r="I36" s="58"/>
      <c r="J36" s="58"/>
    </row>
    <row r="37" spans="1:10">
      <c r="A37" s="21"/>
      <c r="B37" s="58"/>
      <c r="C37" s="68"/>
      <c r="D37" s="58"/>
      <c r="E37" s="58"/>
      <c r="F37" s="58"/>
      <c r="G37" s="58"/>
      <c r="H37" s="58"/>
      <c r="I37" s="58"/>
      <c r="J37" s="58"/>
    </row>
    <row r="38" spans="1:10">
      <c r="A38" s="21"/>
      <c r="B38" s="58"/>
      <c r="C38" s="58"/>
      <c r="D38" s="58"/>
      <c r="E38" s="58"/>
      <c r="F38" s="58"/>
      <c r="G38" s="58"/>
      <c r="H38" s="58"/>
      <c r="I38" s="58"/>
      <c r="J38" s="58"/>
    </row>
    <row r="39" spans="1:10">
      <c r="A39" s="21"/>
      <c r="B39" s="58"/>
      <c r="C39" s="58"/>
      <c r="D39" s="58"/>
      <c r="E39" s="58"/>
      <c r="F39" s="58"/>
      <c r="G39" s="58"/>
      <c r="H39" s="58"/>
      <c r="I39" s="58"/>
      <c r="J39" s="58"/>
    </row>
    <row r="40" spans="1:10">
      <c r="A40" s="21"/>
      <c r="B40" s="58"/>
      <c r="C40" s="58"/>
      <c r="D40" s="58"/>
      <c r="E40" s="58"/>
      <c r="F40" s="58"/>
      <c r="G40" s="58"/>
      <c r="H40" s="58"/>
      <c r="I40" s="58"/>
      <c r="J40" s="58"/>
    </row>
    <row r="41" spans="1:10">
      <c r="A41" s="21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21"/>
      <c r="B42" s="58"/>
      <c r="C42" s="68"/>
      <c r="D42" s="58"/>
      <c r="E42" s="58"/>
      <c r="F42" s="58"/>
      <c r="G42" s="58"/>
      <c r="H42" s="58"/>
      <c r="I42" s="58"/>
      <c r="J42" s="58"/>
    </row>
    <row r="43" spans="1:10">
      <c r="A43" s="21"/>
      <c r="B43" s="58"/>
      <c r="C43" s="68"/>
      <c r="D43" s="58"/>
      <c r="E43" s="58"/>
      <c r="F43" s="58"/>
      <c r="G43" s="58"/>
      <c r="H43" s="58"/>
      <c r="I43" s="58"/>
      <c r="J43" s="58"/>
    </row>
    <row r="44" spans="1:10">
      <c r="A44" s="21"/>
      <c r="B44" s="58"/>
      <c r="C44" s="68"/>
      <c r="D44" s="68"/>
      <c r="E44" s="68"/>
      <c r="F44" s="68"/>
      <c r="G44" s="58"/>
      <c r="H44" s="58"/>
      <c r="I44" s="58"/>
      <c r="J44" s="58"/>
    </row>
    <row r="45" spans="1:10">
      <c r="A45" s="21"/>
      <c r="B45" s="58"/>
      <c r="C45" s="58"/>
      <c r="D45" s="58"/>
      <c r="E45" s="58"/>
      <c r="F45" s="58"/>
      <c r="G45" s="58"/>
      <c r="H45" s="58"/>
      <c r="I45" s="58"/>
      <c r="J45" s="58"/>
    </row>
    <row r="46" spans="1:10">
      <c r="A46" s="21"/>
      <c r="B46" s="58"/>
      <c r="C46" s="68"/>
      <c r="D46" s="58"/>
      <c r="E46" s="58"/>
      <c r="F46" s="58"/>
      <c r="G46" s="58"/>
      <c r="H46" s="58"/>
      <c r="I46" s="58"/>
      <c r="J46" s="58"/>
    </row>
    <row r="47" spans="1:10">
      <c r="A47" s="21"/>
      <c r="B47" s="58"/>
      <c r="C47" s="68"/>
      <c r="D47" s="68"/>
      <c r="E47" s="68"/>
      <c r="F47" s="68"/>
      <c r="G47" s="58"/>
      <c r="H47" s="58"/>
      <c r="I47" s="58"/>
      <c r="J47" s="58"/>
    </row>
    <row r="48" spans="1:10">
      <c r="A48" s="21"/>
      <c r="B48" s="58"/>
      <c r="C48" s="58"/>
      <c r="D48" s="68"/>
      <c r="E48" s="68"/>
      <c r="F48" s="68"/>
      <c r="G48" s="58"/>
      <c r="H48" s="58"/>
      <c r="I48" s="58"/>
      <c r="J48" s="58"/>
    </row>
    <row r="49" spans="1:10">
      <c r="A49" s="21"/>
      <c r="B49" s="58"/>
      <c r="C49" s="58"/>
      <c r="D49" s="68"/>
      <c r="E49" s="68"/>
      <c r="F49" s="68"/>
      <c r="G49" s="58"/>
      <c r="H49" s="58"/>
      <c r="I49" s="58"/>
      <c r="J49" s="58"/>
    </row>
    <row r="50" spans="1:10">
      <c r="A50" s="21"/>
      <c r="B50" s="58"/>
      <c r="C50" s="68"/>
      <c r="D50" s="58"/>
      <c r="E50" s="58"/>
      <c r="F50" s="58"/>
      <c r="G50" s="58"/>
      <c r="H50" s="58"/>
      <c r="I50" s="58"/>
      <c r="J50" s="58"/>
    </row>
    <row r="51" spans="1:10">
      <c r="A51" s="21"/>
      <c r="B51" s="58"/>
      <c r="C51" s="68"/>
      <c r="D51" s="58"/>
      <c r="E51" s="58"/>
      <c r="F51" s="58"/>
      <c r="G51" s="58"/>
      <c r="H51" s="58"/>
      <c r="I51" s="58"/>
      <c r="J51" s="58"/>
    </row>
    <row r="52" spans="1:10">
      <c r="A52" s="21"/>
      <c r="B52" s="58"/>
      <c r="C52" s="58"/>
      <c r="D52" s="68"/>
      <c r="E52" s="68"/>
      <c r="F52" s="68"/>
      <c r="G52" s="58"/>
      <c r="H52" s="58"/>
      <c r="I52" s="58"/>
      <c r="J52" s="58"/>
    </row>
    <row r="53" spans="1:10">
      <c r="A53" s="21"/>
      <c r="B53" s="58"/>
      <c r="C53" s="58"/>
      <c r="D53" s="68"/>
      <c r="E53" s="68"/>
      <c r="F53" s="68"/>
      <c r="G53" s="58"/>
      <c r="H53" s="58"/>
      <c r="I53" s="58"/>
      <c r="J53" s="58"/>
    </row>
    <row r="54" spans="1:10">
      <c r="A54" s="21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21"/>
      <c r="B55" s="58"/>
      <c r="C55" s="68"/>
      <c r="D55" s="68"/>
      <c r="E55" s="68"/>
      <c r="F55" s="68"/>
      <c r="G55" s="58"/>
      <c r="H55" s="58"/>
      <c r="I55" s="58"/>
      <c r="J55" s="58"/>
    </row>
    <row r="56" spans="1:10">
      <c r="A56" s="21"/>
      <c r="B56" s="58"/>
      <c r="C56" s="68"/>
      <c r="D56" s="58"/>
      <c r="E56" s="58"/>
      <c r="F56" s="58"/>
      <c r="G56" s="58"/>
      <c r="H56" s="58"/>
      <c r="I56" s="58"/>
      <c r="J56" s="58"/>
    </row>
    <row r="57" spans="1:10">
      <c r="A57" s="21"/>
      <c r="B57" s="58"/>
      <c r="C57" s="68"/>
      <c r="D57" s="58"/>
      <c r="E57" s="58"/>
      <c r="F57" s="58"/>
      <c r="G57" s="58"/>
      <c r="H57" s="58"/>
      <c r="I57" s="58"/>
      <c r="J57" s="58"/>
    </row>
    <row r="58" spans="1:10">
      <c r="A58" s="21"/>
      <c r="B58" s="58"/>
      <c r="C58" s="68"/>
      <c r="D58" s="58"/>
      <c r="E58" s="58"/>
      <c r="F58" s="58"/>
      <c r="G58" s="58"/>
      <c r="H58" s="58"/>
      <c r="I58" s="58"/>
      <c r="J58" s="58"/>
    </row>
    <row r="59" spans="1:10">
      <c r="A59" s="21"/>
      <c r="B59" s="58"/>
      <c r="C59" s="68"/>
      <c r="D59" s="58"/>
      <c r="E59" s="58"/>
      <c r="F59" s="58"/>
      <c r="G59" s="58"/>
      <c r="H59" s="58"/>
      <c r="I59" s="58"/>
      <c r="J59" s="58"/>
    </row>
    <row r="60" spans="1:10">
      <c r="A60" s="21"/>
      <c r="B60" s="58"/>
      <c r="C60" s="68"/>
      <c r="D60" s="58"/>
      <c r="E60" s="58"/>
      <c r="F60" s="58"/>
      <c r="G60" s="58"/>
      <c r="H60" s="58"/>
      <c r="I60" s="58"/>
      <c r="J60" s="58"/>
    </row>
    <row r="61" spans="1:10">
      <c r="A61" s="21"/>
      <c r="B61" s="58"/>
      <c r="C61" s="68"/>
      <c r="D61" s="58"/>
      <c r="E61" s="58"/>
      <c r="F61" s="58"/>
      <c r="G61" s="58"/>
      <c r="H61" s="58"/>
      <c r="I61" s="58"/>
      <c r="J61" s="58"/>
    </row>
    <row r="62" spans="1:10">
      <c r="A62" s="21"/>
      <c r="B62" s="58"/>
      <c r="C62" s="68"/>
      <c r="D62" s="58"/>
      <c r="E62" s="58"/>
      <c r="F62" s="58"/>
      <c r="G62" s="58"/>
      <c r="H62" s="58"/>
      <c r="I62" s="58"/>
      <c r="J62" s="58"/>
    </row>
    <row r="63" spans="1:10">
      <c r="A63" s="21"/>
      <c r="B63" s="58"/>
      <c r="C63" s="58"/>
      <c r="D63" s="58"/>
      <c r="E63" s="58"/>
      <c r="F63" s="58"/>
      <c r="G63" s="58"/>
      <c r="H63" s="58"/>
      <c r="I63" s="58"/>
      <c r="J63" s="58"/>
    </row>
    <row r="64" spans="1:10">
      <c r="A64" s="21"/>
      <c r="B64" s="58"/>
      <c r="C64" s="58"/>
      <c r="D64" s="58"/>
      <c r="E64" s="58"/>
      <c r="F64" s="58"/>
      <c r="G64" s="58"/>
      <c r="H64" s="58"/>
      <c r="I64" s="58"/>
      <c r="J64" s="58"/>
    </row>
    <row r="65" spans="1:10">
      <c r="A65" s="21"/>
      <c r="B65" s="58"/>
      <c r="C65" s="68"/>
      <c r="D65" s="58"/>
      <c r="E65" s="58"/>
      <c r="F65" s="58"/>
      <c r="G65" s="58"/>
      <c r="H65" s="58"/>
      <c r="I65" s="58"/>
      <c r="J65" s="58"/>
    </row>
    <row r="66" spans="1:10">
      <c r="A66" s="21"/>
      <c r="B66" s="58"/>
      <c r="C66" s="58"/>
      <c r="D66" s="58"/>
      <c r="E66" s="58"/>
      <c r="F66" s="58"/>
      <c r="G66" s="58"/>
      <c r="H66" s="58"/>
      <c r="I66" s="58"/>
      <c r="J66" s="58"/>
    </row>
    <row r="67" spans="1:10">
      <c r="A67" s="21"/>
      <c r="B67" s="58"/>
      <c r="C67" s="68"/>
      <c r="D67" s="58"/>
      <c r="E67" s="58"/>
      <c r="F67" s="58"/>
      <c r="G67" s="58"/>
      <c r="H67" s="58"/>
      <c r="I67" s="58"/>
      <c r="J67" s="58"/>
    </row>
    <row r="68" spans="1:10">
      <c r="A68" s="21"/>
      <c r="B68" s="58"/>
      <c r="C68" s="68"/>
      <c r="D68" s="58"/>
      <c r="E68" s="58"/>
      <c r="F68" s="58"/>
      <c r="G68" s="58"/>
      <c r="H68" s="58"/>
      <c r="I68" s="58"/>
      <c r="J68" s="58"/>
    </row>
    <row r="69" spans="1:10">
      <c r="A69" s="21"/>
      <c r="B69" s="58"/>
      <c r="C69" s="68"/>
      <c r="D69" s="58"/>
      <c r="E69" s="58"/>
      <c r="F69" s="58"/>
      <c r="G69" s="58"/>
      <c r="H69" s="58"/>
      <c r="I69" s="58"/>
      <c r="J69" s="58"/>
    </row>
    <row r="70" spans="1:10">
      <c r="A70" s="21"/>
      <c r="B70" s="58"/>
      <c r="C70" s="68"/>
      <c r="D70" s="58"/>
      <c r="E70" s="58"/>
      <c r="F70" s="58"/>
      <c r="G70" s="58"/>
      <c r="H70" s="58"/>
      <c r="I70" s="58"/>
      <c r="J70" s="58"/>
    </row>
    <row r="71" spans="1:10">
      <c r="A71" s="21"/>
      <c r="B71" s="58"/>
      <c r="C71" s="68"/>
      <c r="D71" s="58"/>
      <c r="E71" s="58"/>
      <c r="F71" s="58"/>
      <c r="G71" s="58"/>
      <c r="H71" s="58"/>
      <c r="I71" s="58"/>
      <c r="J71" s="58"/>
    </row>
    <row r="72" spans="1:10">
      <c r="A72" s="21"/>
      <c r="B72" s="58"/>
      <c r="C72" s="58"/>
      <c r="D72" s="68"/>
      <c r="E72" s="68"/>
      <c r="F72" s="68"/>
      <c r="G72" s="58"/>
      <c r="H72" s="58"/>
      <c r="I72" s="58"/>
      <c r="J72" s="58"/>
    </row>
    <row r="73" spans="1:10">
      <c r="A73" s="21"/>
      <c r="B73" s="58"/>
      <c r="C73" s="68"/>
      <c r="D73" s="58"/>
      <c r="E73" s="58"/>
      <c r="F73" s="58"/>
      <c r="G73" s="58"/>
      <c r="H73" s="58"/>
      <c r="I73" s="58"/>
      <c r="J73" s="58"/>
    </row>
    <row r="74" spans="1:10">
      <c r="A74" s="21"/>
      <c r="B74" s="58"/>
      <c r="C74" s="68"/>
      <c r="D74" s="58"/>
      <c r="E74" s="58"/>
      <c r="F74" s="58"/>
      <c r="G74" s="58"/>
      <c r="H74" s="58"/>
      <c r="I74" s="58"/>
      <c r="J74" s="58"/>
    </row>
    <row r="75" spans="1:10">
      <c r="A75" s="21"/>
      <c r="B75" s="58"/>
      <c r="C75" s="68"/>
      <c r="D75" s="68"/>
      <c r="E75" s="68"/>
      <c r="F75" s="68"/>
      <c r="G75" s="58"/>
      <c r="H75" s="58"/>
      <c r="I75" s="58"/>
      <c r="J75" s="58"/>
    </row>
    <row r="76" spans="1:10">
      <c r="A76" s="21"/>
      <c r="B76" s="58"/>
      <c r="C76" s="68"/>
      <c r="D76" s="58"/>
      <c r="E76" s="58"/>
      <c r="F76" s="58"/>
      <c r="G76" s="58"/>
      <c r="H76" s="58"/>
      <c r="I76" s="58"/>
      <c r="J76" s="58"/>
    </row>
    <row r="77" spans="1:10">
      <c r="A77" s="21"/>
      <c r="B77" s="58"/>
      <c r="C77" s="68"/>
      <c r="D77" s="58"/>
      <c r="E77" s="58"/>
      <c r="F77" s="58"/>
      <c r="G77" s="58"/>
      <c r="H77" s="58"/>
      <c r="I77" s="58"/>
      <c r="J77" s="58"/>
    </row>
    <row r="78" spans="1:10">
      <c r="A78" s="21"/>
      <c r="B78" s="58"/>
      <c r="C78" s="58"/>
      <c r="D78" s="58"/>
      <c r="E78" s="58"/>
      <c r="F78" s="58"/>
      <c r="G78" s="58"/>
      <c r="H78" s="58"/>
      <c r="I78" s="58"/>
      <c r="J78" s="58"/>
    </row>
    <row r="79" spans="1:10">
      <c r="A79" s="21"/>
      <c r="B79" s="115"/>
      <c r="C79" s="115"/>
      <c r="D79" s="115"/>
      <c r="E79" s="115"/>
      <c r="F79" s="115"/>
      <c r="G79" s="115"/>
      <c r="H79" s="115"/>
      <c r="I79" s="115"/>
      <c r="J79" s="58"/>
    </row>
    <row r="80" spans="1:10">
      <c r="A80" s="21"/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30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{BD3536DB-479F-4738-BB75-8DC922CEA11E}</x14:id>
        </ext>
      </extLst>
    </cfRule>
  </conditionalFormatting>
  <conditionalFormatting sqref="K7:K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{13CBEEA7-62B4-456B-9FA8-1E709BBB0367}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D3536DB-479F-4738-BB75-8DC922CEA1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I30:I78</xm:sqref>
        </x14:conditionalFormatting>
        <x14:conditionalFormatting xmlns:xm="http://schemas.microsoft.com/office/excel/2006/main">
          <x14:cfRule type="dataBar" id="{13CBEEA7-62B4-456B-9FA8-1E709BBB03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K7:K27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opLeftCell="B1" workbookViewId="0">
      <selection activeCell="D34" sqref="D34"/>
    </sheetView>
  </sheetViews>
  <sheetFormatPr defaultRowHeight="15"/>
  <cols>
    <col min="3" max="3" width="44.28515625" customWidth="1"/>
    <col min="4" max="4" width="8.42578125" customWidth="1"/>
    <col min="5" max="5" width="9.7109375" customWidth="1"/>
    <col min="6" max="6" width="5.7109375" customWidth="1"/>
    <col min="7" max="7" width="10.5703125" customWidth="1"/>
    <col min="8" max="8" width="16.140625" customWidth="1"/>
    <col min="9" max="9" width="8.42578125" customWidth="1"/>
    <col min="10" max="10" width="10.7109375" customWidth="1"/>
  </cols>
  <sheetData>
    <row r="1" spans="1:12">
      <c r="A1" s="38"/>
      <c r="B1" s="38"/>
      <c r="C1" s="38"/>
      <c r="D1" s="5"/>
      <c r="E1" s="5"/>
      <c r="F1" s="5"/>
      <c r="G1" s="38"/>
      <c r="H1" s="38"/>
      <c r="I1" s="38"/>
      <c r="J1" s="38"/>
    </row>
    <row r="2" spans="1:12">
      <c r="A2" s="38"/>
      <c r="B2" s="58"/>
      <c r="C2" s="58"/>
      <c r="D2" s="58"/>
      <c r="E2" s="58"/>
      <c r="F2" s="58"/>
      <c r="G2" s="198"/>
      <c r="H2" s="198"/>
      <c r="I2" s="58"/>
      <c r="J2" s="58"/>
    </row>
    <row r="3" spans="1:12">
      <c r="A3" s="38"/>
      <c r="B3" s="132"/>
      <c r="C3" s="132"/>
      <c r="D3" s="5"/>
      <c r="E3" s="5"/>
      <c r="F3" s="5"/>
      <c r="G3" s="132"/>
      <c r="H3" s="132"/>
      <c r="I3" s="132"/>
      <c r="J3" s="132"/>
      <c r="K3" s="132"/>
      <c r="L3" s="132"/>
    </row>
    <row r="4" spans="1:12">
      <c r="A4" s="38"/>
      <c r="B4" s="120"/>
      <c r="C4" s="107"/>
      <c r="D4" s="132"/>
      <c r="E4" s="132"/>
      <c r="F4" s="132"/>
      <c r="G4" s="132"/>
      <c r="H4" s="132"/>
      <c r="I4" s="49" t="s">
        <v>3</v>
      </c>
      <c r="J4" s="50"/>
      <c r="K4" s="16"/>
      <c r="L4" s="19"/>
    </row>
    <row r="5" spans="1:12">
      <c r="A5" s="38"/>
      <c r="B5" s="119"/>
      <c r="C5" s="108"/>
      <c r="D5" s="46" t="s">
        <v>4</v>
      </c>
      <c r="E5" s="47"/>
      <c r="F5" s="48"/>
      <c r="G5" s="48"/>
      <c r="H5" s="48"/>
      <c r="I5" s="6" t="s">
        <v>0</v>
      </c>
      <c r="J5" s="6" t="s">
        <v>0</v>
      </c>
      <c r="K5" s="17"/>
      <c r="L5" s="18"/>
    </row>
    <row r="6" spans="1:12">
      <c r="A6" s="38"/>
      <c r="B6" s="138" t="s">
        <v>5</v>
      </c>
      <c r="C6" s="109" t="s">
        <v>6</v>
      </c>
      <c r="D6" s="5">
        <v>1</v>
      </c>
      <c r="E6" s="5">
        <v>2</v>
      </c>
      <c r="F6" s="5">
        <v>3</v>
      </c>
      <c r="G6" s="58">
        <v>4</v>
      </c>
      <c r="H6" s="58">
        <v>5</v>
      </c>
      <c r="I6" s="7">
        <v>43586</v>
      </c>
      <c r="J6" s="26">
        <v>44409</v>
      </c>
      <c r="K6" s="6" t="s">
        <v>7</v>
      </c>
      <c r="L6" s="6" t="s">
        <v>8</v>
      </c>
    </row>
    <row r="7" spans="1:12">
      <c r="A7" s="38"/>
      <c r="B7" s="122">
        <v>1</v>
      </c>
      <c r="C7" s="118" t="s">
        <v>309</v>
      </c>
      <c r="D7" s="125" t="s">
        <v>9</v>
      </c>
      <c r="E7" s="125" t="s">
        <v>10</v>
      </c>
      <c r="F7" s="125" t="s">
        <v>11</v>
      </c>
      <c r="G7" s="125" t="s">
        <v>325</v>
      </c>
      <c r="H7" s="126" t="s">
        <v>326</v>
      </c>
      <c r="I7" s="140">
        <v>3</v>
      </c>
      <c r="J7" s="8">
        <v>0</v>
      </c>
      <c r="K7" s="140">
        <f t="shared" ref="K7:K29" si="0">J7-I7</f>
        <v>-3</v>
      </c>
      <c r="L7" s="140"/>
    </row>
    <row r="8" spans="1:12">
      <c r="A8" s="38"/>
      <c r="B8" s="122">
        <v>2</v>
      </c>
      <c r="C8" s="118" t="s">
        <v>308</v>
      </c>
      <c r="D8" s="125" t="s">
        <v>9</v>
      </c>
      <c r="E8" s="125" t="s">
        <v>10</v>
      </c>
      <c r="F8" s="125" t="s">
        <v>11</v>
      </c>
      <c r="G8" s="125" t="s">
        <v>325</v>
      </c>
      <c r="H8" s="125" t="s">
        <v>326</v>
      </c>
      <c r="I8" s="140">
        <v>3</v>
      </c>
      <c r="J8" s="8">
        <v>1</v>
      </c>
      <c r="K8" s="140">
        <f t="shared" si="0"/>
        <v>-2</v>
      </c>
      <c r="L8" s="140"/>
    </row>
    <row r="9" spans="1:12">
      <c r="A9" s="38"/>
      <c r="B9" s="122">
        <v>3</v>
      </c>
      <c r="C9" s="118" t="s">
        <v>324</v>
      </c>
      <c r="D9" s="125" t="s">
        <v>12</v>
      </c>
      <c r="E9" s="125" t="s">
        <v>13</v>
      </c>
      <c r="F9" s="125" t="s">
        <v>14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  <c r="L9" s="140"/>
    </row>
    <row r="10" spans="1:12">
      <c r="A10" s="38"/>
      <c r="B10" s="122">
        <v>4</v>
      </c>
      <c r="C10" s="118" t="s">
        <v>306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1</v>
      </c>
      <c r="J10" s="8">
        <v>0</v>
      </c>
      <c r="K10" s="140">
        <f t="shared" si="0"/>
        <v>-1</v>
      </c>
      <c r="L10" s="140"/>
    </row>
    <row r="11" spans="1:12">
      <c r="A11" s="38"/>
      <c r="B11" s="122">
        <v>5</v>
      </c>
      <c r="C11" s="118" t="s">
        <v>305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8">
        <v>0</v>
      </c>
      <c r="K11" s="140">
        <f t="shared" si="0"/>
        <v>0</v>
      </c>
      <c r="L11" s="140"/>
    </row>
    <row r="12" spans="1:12">
      <c r="A12" s="38"/>
      <c r="B12" s="122">
        <v>7</v>
      </c>
      <c r="C12" s="118" t="s">
        <v>304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  <c r="L12" s="140"/>
    </row>
    <row r="13" spans="1:12">
      <c r="A13" s="38"/>
      <c r="B13" s="122">
        <v>8</v>
      </c>
      <c r="C13" s="118" t="s">
        <v>303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0</v>
      </c>
      <c r="J13" s="8">
        <v>0</v>
      </c>
      <c r="K13" s="140">
        <f t="shared" si="0"/>
        <v>0</v>
      </c>
      <c r="L13" s="140"/>
    </row>
    <row r="14" spans="1:12">
      <c r="A14" s="38"/>
      <c r="B14" s="122">
        <v>6</v>
      </c>
      <c r="C14" s="118" t="s">
        <v>302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2</v>
      </c>
      <c r="J14" s="8">
        <v>1</v>
      </c>
      <c r="K14" s="140">
        <f t="shared" si="0"/>
        <v>-1</v>
      </c>
      <c r="L14" s="140">
        <v>1</v>
      </c>
    </row>
    <row r="15" spans="1:12">
      <c r="A15" s="38"/>
      <c r="B15" s="122">
        <v>9</v>
      </c>
      <c r="C15" s="118" t="s">
        <v>301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8">
        <v>1</v>
      </c>
      <c r="K15" s="140">
        <f t="shared" si="0"/>
        <v>0</v>
      </c>
      <c r="L15" s="140"/>
    </row>
    <row r="16" spans="1:12" ht="22.5">
      <c r="A16" s="38"/>
      <c r="B16" s="122">
        <v>10</v>
      </c>
      <c r="C16" s="131" t="s">
        <v>300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1</v>
      </c>
      <c r="J16" s="8">
        <v>2</v>
      </c>
      <c r="K16" s="140">
        <f t="shared" si="0"/>
        <v>1</v>
      </c>
      <c r="L16" s="140">
        <v>1</v>
      </c>
    </row>
    <row r="17" spans="1:12">
      <c r="A17" s="38"/>
      <c r="B17" s="122">
        <v>11</v>
      </c>
      <c r="C17" s="118" t="s">
        <v>299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  <c r="L17" s="140"/>
    </row>
    <row r="18" spans="1:12">
      <c r="A18" s="38"/>
      <c r="B18" s="122">
        <v>12</v>
      </c>
      <c r="C18" s="118" t="s">
        <v>298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8">
        <v>0</v>
      </c>
      <c r="K18" s="140">
        <f t="shared" si="0"/>
        <v>-2</v>
      </c>
      <c r="L18" s="140"/>
    </row>
    <row r="19" spans="1:12">
      <c r="A19" s="38"/>
      <c r="B19" s="122">
        <v>13</v>
      </c>
      <c r="C19" s="118" t="s">
        <v>297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0</v>
      </c>
      <c r="J19" s="8">
        <v>1</v>
      </c>
      <c r="K19" s="140">
        <f t="shared" si="0"/>
        <v>1</v>
      </c>
      <c r="L19" s="140"/>
    </row>
    <row r="20" spans="1:12">
      <c r="A20" s="38"/>
      <c r="B20" s="122">
        <v>14</v>
      </c>
      <c r="C20" s="118" t="s">
        <v>296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2</v>
      </c>
      <c r="J20" s="8">
        <v>2</v>
      </c>
      <c r="K20" s="140">
        <f t="shared" si="0"/>
        <v>0</v>
      </c>
      <c r="L20" s="140"/>
    </row>
    <row r="21" spans="1:12">
      <c r="A21" s="38"/>
      <c r="B21" s="122">
        <v>15</v>
      </c>
      <c r="C21" s="118" t="s">
        <v>291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0</v>
      </c>
      <c r="J21" s="8">
        <v>0</v>
      </c>
      <c r="K21" s="140">
        <f t="shared" si="0"/>
        <v>0</v>
      </c>
      <c r="L21" s="140">
        <v>1</v>
      </c>
    </row>
    <row r="22" spans="1:12">
      <c r="A22" s="38"/>
      <c r="B22" s="122">
        <v>16</v>
      </c>
      <c r="C22" s="118" t="s">
        <v>292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2</v>
      </c>
      <c r="K22" s="140">
        <f t="shared" si="0"/>
        <v>-1</v>
      </c>
      <c r="L22" s="140"/>
    </row>
    <row r="23" spans="1:12">
      <c r="A23" s="38"/>
      <c r="B23" s="122">
        <v>17</v>
      </c>
      <c r="C23" s="118" t="s">
        <v>293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  <c r="L23" s="140"/>
    </row>
    <row r="24" spans="1:12">
      <c r="A24" s="38"/>
      <c r="B24" s="122">
        <v>18</v>
      </c>
      <c r="C24" s="118" t="s">
        <v>294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  <c r="L24" s="140"/>
    </row>
    <row r="25" spans="1:12">
      <c r="A25" s="38"/>
      <c r="B25" s="122">
        <v>19</v>
      </c>
      <c r="C25" s="118" t="s">
        <v>290</v>
      </c>
      <c r="D25" s="125" t="s">
        <v>9</v>
      </c>
      <c r="E25" s="125" t="s">
        <v>10</v>
      </c>
      <c r="F25" s="125" t="s">
        <v>11</v>
      </c>
      <c r="G25" s="125" t="s">
        <v>325</v>
      </c>
      <c r="H25" s="125" t="s">
        <v>326</v>
      </c>
      <c r="I25" s="140">
        <v>3</v>
      </c>
      <c r="J25" s="8">
        <v>3</v>
      </c>
      <c r="K25" s="140">
        <f t="shared" si="0"/>
        <v>0</v>
      </c>
      <c r="L25" s="140"/>
    </row>
    <row r="26" spans="1:12">
      <c r="A26" s="38"/>
      <c r="B26" s="122">
        <v>20</v>
      </c>
      <c r="C26" s="118" t="s">
        <v>295</v>
      </c>
      <c r="D26" s="127" t="s">
        <v>9</v>
      </c>
      <c r="E26" s="127" t="s">
        <v>10</v>
      </c>
      <c r="F26" s="127" t="s">
        <v>11</v>
      </c>
      <c r="G26" s="125" t="s">
        <v>325</v>
      </c>
      <c r="H26" s="125" t="s">
        <v>326</v>
      </c>
      <c r="I26" s="10">
        <v>3</v>
      </c>
      <c r="J26" s="11">
        <v>3</v>
      </c>
      <c r="K26" s="10">
        <f t="shared" si="0"/>
        <v>0</v>
      </c>
      <c r="L26" s="10"/>
    </row>
    <row r="27" spans="1:12">
      <c r="A27" s="38"/>
      <c r="B27" s="122">
        <v>21</v>
      </c>
      <c r="C27" s="118" t="s">
        <v>289</v>
      </c>
      <c r="D27" s="125" t="s">
        <v>9</v>
      </c>
      <c r="E27" s="125" t="s">
        <v>10</v>
      </c>
      <c r="F27" s="125" t="s">
        <v>11</v>
      </c>
      <c r="G27" s="125" t="s">
        <v>325</v>
      </c>
      <c r="H27" s="125" t="s">
        <v>326</v>
      </c>
      <c r="I27" s="140">
        <v>1</v>
      </c>
      <c r="J27" s="140">
        <v>0</v>
      </c>
      <c r="K27" s="140">
        <f t="shared" si="0"/>
        <v>-1</v>
      </c>
      <c r="L27" s="140">
        <v>1</v>
      </c>
    </row>
    <row r="28" spans="1:12">
      <c r="A28" s="38"/>
      <c r="B28" s="167" t="s">
        <v>349</v>
      </c>
      <c r="C28" s="167"/>
      <c r="D28" s="168"/>
      <c r="E28" s="168"/>
      <c r="F28" s="168"/>
      <c r="G28" s="168"/>
      <c r="H28" s="168"/>
      <c r="I28" s="167">
        <f>SUM(I7:I27)</f>
        <v>34</v>
      </c>
      <c r="J28" s="167">
        <f>SUM(J7:J27)</f>
        <v>25</v>
      </c>
      <c r="K28" s="167">
        <f t="shared" si="0"/>
        <v>-9</v>
      </c>
      <c r="L28" s="168"/>
    </row>
    <row r="29" spans="1:12">
      <c r="A29" s="38"/>
      <c r="B29" s="167" t="s">
        <v>350</v>
      </c>
      <c r="C29" s="167"/>
      <c r="D29" s="168"/>
      <c r="E29" s="168"/>
      <c r="F29" s="168"/>
      <c r="G29" s="168"/>
      <c r="H29" s="168"/>
      <c r="I29" s="169">
        <f>I28/(3*74)</f>
        <v>0.15315315315315314</v>
      </c>
      <c r="J29" s="169">
        <f>J28/(3*74)</f>
        <v>0.11261261261261261</v>
      </c>
      <c r="K29" s="167">
        <f t="shared" si="0"/>
        <v>-4.0540540540540529E-2</v>
      </c>
      <c r="L29" s="168"/>
    </row>
    <row r="30" spans="1:12">
      <c r="A30" s="38"/>
      <c r="B30" s="58"/>
      <c r="C30" s="58"/>
      <c r="D30" s="68"/>
      <c r="E30" s="68"/>
      <c r="F30" s="68"/>
      <c r="G30" s="58"/>
      <c r="H30" s="58"/>
      <c r="I30" s="58"/>
      <c r="J30" s="58"/>
    </row>
    <row r="31" spans="1:12">
      <c r="A31" s="38"/>
      <c r="B31" s="58"/>
      <c r="C31" s="68"/>
      <c r="D31" s="58"/>
      <c r="E31" s="58"/>
      <c r="F31" s="58"/>
      <c r="G31" s="58"/>
      <c r="H31" s="58"/>
      <c r="I31" s="58"/>
      <c r="J31" s="58"/>
    </row>
    <row r="32" spans="1:12">
      <c r="A32" s="38"/>
      <c r="B32" s="58"/>
      <c r="C32" s="58"/>
      <c r="D32" s="58"/>
      <c r="E32" s="58"/>
      <c r="F32" s="58"/>
      <c r="G32" s="58"/>
      <c r="H32" s="58"/>
      <c r="I32" s="58"/>
      <c r="J32" s="58"/>
    </row>
    <row r="33" spans="1:10">
      <c r="A33" s="38"/>
      <c r="B33" s="58"/>
      <c r="C33" s="58"/>
      <c r="D33" s="58"/>
      <c r="E33" s="58"/>
      <c r="F33" s="58"/>
      <c r="G33" s="58"/>
      <c r="H33" s="58"/>
      <c r="I33" s="58"/>
      <c r="J33" s="58"/>
    </row>
    <row r="34" spans="1:10">
      <c r="A34" s="38"/>
      <c r="B34" s="58"/>
      <c r="C34" s="58"/>
      <c r="D34" s="58"/>
      <c r="E34" s="58"/>
      <c r="F34" s="58"/>
      <c r="G34" s="58"/>
      <c r="H34" s="58"/>
      <c r="I34" s="58"/>
      <c r="J34" s="58"/>
    </row>
    <row r="35" spans="1:10">
      <c r="A35" s="38"/>
      <c r="B35" s="58"/>
      <c r="C35" s="58"/>
      <c r="D35" s="58"/>
      <c r="E35" s="58"/>
      <c r="F35" s="58"/>
      <c r="G35" s="58"/>
      <c r="H35" s="58"/>
      <c r="I35" s="58"/>
      <c r="J35" s="58"/>
    </row>
    <row r="36" spans="1:10">
      <c r="A36" s="38"/>
      <c r="B36" s="58"/>
      <c r="C36" s="58"/>
      <c r="D36" s="114"/>
      <c r="E36" s="58"/>
      <c r="F36" s="58"/>
      <c r="G36" s="58"/>
      <c r="H36" s="58"/>
      <c r="I36" s="58"/>
      <c r="J36" s="58"/>
    </row>
    <row r="37" spans="1:10">
      <c r="A37" s="38"/>
      <c r="B37" s="58"/>
      <c r="C37" s="68"/>
      <c r="D37" s="58"/>
      <c r="E37" s="58"/>
      <c r="F37" s="58"/>
      <c r="G37" s="58"/>
      <c r="H37" s="58"/>
      <c r="I37" s="58"/>
      <c r="J37" s="58"/>
    </row>
    <row r="38" spans="1:10">
      <c r="A38" s="38"/>
      <c r="B38" s="58"/>
      <c r="C38" s="58"/>
      <c r="D38" s="58"/>
      <c r="E38" s="58"/>
      <c r="F38" s="58"/>
      <c r="G38" s="58"/>
      <c r="H38" s="58"/>
      <c r="I38" s="58"/>
      <c r="J38" s="58"/>
    </row>
    <row r="39" spans="1:10">
      <c r="A39" s="38"/>
      <c r="B39" s="58"/>
      <c r="C39" s="58"/>
      <c r="D39" s="58"/>
      <c r="E39" s="58"/>
      <c r="F39" s="58"/>
      <c r="G39" s="58"/>
      <c r="H39" s="58"/>
      <c r="I39" s="58"/>
      <c r="J39" s="58"/>
    </row>
    <row r="40" spans="1:10">
      <c r="A40" s="38"/>
      <c r="B40" s="58"/>
      <c r="C40" s="58"/>
      <c r="D40" s="58"/>
      <c r="E40" s="58"/>
      <c r="F40" s="58"/>
      <c r="G40" s="58"/>
      <c r="H40" s="58"/>
      <c r="I40" s="58"/>
      <c r="J40" s="58"/>
    </row>
    <row r="41" spans="1:10">
      <c r="A41" s="38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38"/>
      <c r="B42" s="58"/>
      <c r="C42" s="68"/>
      <c r="D42" s="58"/>
      <c r="E42" s="58"/>
      <c r="F42" s="58"/>
      <c r="G42" s="58"/>
      <c r="H42" s="58"/>
      <c r="I42" s="58"/>
      <c r="J42" s="58"/>
    </row>
    <row r="43" spans="1:10">
      <c r="A43" s="38"/>
      <c r="B43" s="58"/>
      <c r="C43" s="68"/>
      <c r="D43" s="58"/>
      <c r="E43" s="58"/>
      <c r="F43" s="58"/>
      <c r="G43" s="58"/>
      <c r="H43" s="58"/>
      <c r="I43" s="58"/>
      <c r="J43" s="58"/>
    </row>
    <row r="44" spans="1:10">
      <c r="A44" s="38"/>
      <c r="B44" s="58"/>
      <c r="C44" s="68"/>
      <c r="D44" s="68"/>
      <c r="E44" s="68"/>
      <c r="F44" s="68"/>
      <c r="G44" s="58"/>
      <c r="H44" s="58"/>
      <c r="I44" s="58"/>
      <c r="J44" s="58"/>
    </row>
    <row r="45" spans="1:10">
      <c r="A45" s="38"/>
      <c r="B45" s="58"/>
      <c r="C45" s="58"/>
      <c r="D45" s="58"/>
      <c r="E45" s="58"/>
      <c r="F45" s="58"/>
      <c r="G45" s="58"/>
      <c r="H45" s="58"/>
      <c r="I45" s="58"/>
      <c r="J45" s="58"/>
    </row>
    <row r="46" spans="1:10">
      <c r="A46" s="38"/>
      <c r="B46" s="58"/>
      <c r="C46" s="68"/>
      <c r="D46" s="58"/>
      <c r="E46" s="58"/>
      <c r="F46" s="58"/>
      <c r="G46" s="58"/>
      <c r="H46" s="58"/>
      <c r="I46" s="58"/>
      <c r="J46" s="58"/>
    </row>
    <row r="47" spans="1:10">
      <c r="A47" s="38"/>
      <c r="B47" s="58"/>
      <c r="C47" s="68"/>
      <c r="D47" s="68"/>
      <c r="E47" s="68"/>
      <c r="F47" s="68"/>
      <c r="G47" s="58"/>
      <c r="H47" s="58"/>
      <c r="I47" s="58"/>
      <c r="J47" s="58"/>
    </row>
    <row r="48" spans="1:10">
      <c r="A48" s="38"/>
      <c r="B48" s="58"/>
      <c r="C48" s="58"/>
      <c r="D48" s="68"/>
      <c r="E48" s="68"/>
      <c r="F48" s="68"/>
      <c r="G48" s="58"/>
      <c r="H48" s="58"/>
      <c r="I48" s="58"/>
      <c r="J48" s="58"/>
    </row>
    <row r="49" spans="1:10">
      <c r="A49" s="38"/>
      <c r="B49" s="58"/>
      <c r="C49" s="58"/>
      <c r="D49" s="68"/>
      <c r="E49" s="68"/>
      <c r="F49" s="68"/>
      <c r="G49" s="58"/>
      <c r="H49" s="58"/>
      <c r="I49" s="58"/>
      <c r="J49" s="58"/>
    </row>
    <row r="50" spans="1:10">
      <c r="A50" s="38"/>
      <c r="B50" s="58"/>
      <c r="C50" s="68"/>
      <c r="D50" s="58"/>
      <c r="E50" s="58"/>
      <c r="F50" s="58"/>
      <c r="G50" s="58"/>
      <c r="H50" s="58"/>
      <c r="I50" s="58"/>
      <c r="J50" s="58"/>
    </row>
    <row r="51" spans="1:10">
      <c r="A51" s="38"/>
      <c r="B51" s="58"/>
      <c r="C51" s="68"/>
      <c r="D51" s="58"/>
      <c r="E51" s="58"/>
      <c r="F51" s="58"/>
      <c r="G51" s="58"/>
      <c r="H51" s="58"/>
      <c r="I51" s="58"/>
      <c r="J51" s="58"/>
    </row>
    <row r="52" spans="1:10">
      <c r="A52" s="38"/>
      <c r="B52" s="58"/>
      <c r="C52" s="58"/>
      <c r="D52" s="68"/>
      <c r="E52" s="68"/>
      <c r="F52" s="68"/>
      <c r="G52" s="58"/>
      <c r="H52" s="58"/>
      <c r="I52" s="58"/>
      <c r="J52" s="58"/>
    </row>
    <row r="53" spans="1:10">
      <c r="A53" s="38"/>
      <c r="B53" s="58"/>
      <c r="C53" s="58"/>
      <c r="D53" s="68"/>
      <c r="E53" s="68"/>
      <c r="F53" s="68"/>
      <c r="G53" s="58"/>
      <c r="H53" s="58"/>
      <c r="I53" s="58"/>
      <c r="J53" s="58"/>
    </row>
    <row r="54" spans="1:10">
      <c r="A54" s="38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38"/>
      <c r="B55" s="58"/>
      <c r="C55" s="68"/>
      <c r="D55" s="68"/>
      <c r="E55" s="68"/>
      <c r="F55" s="68"/>
      <c r="G55" s="58"/>
      <c r="H55" s="58"/>
      <c r="I55" s="58"/>
      <c r="J55" s="58"/>
    </row>
    <row r="56" spans="1:10">
      <c r="A56" s="38"/>
      <c r="B56" s="58"/>
      <c r="C56" s="68"/>
      <c r="D56" s="58"/>
      <c r="E56" s="58"/>
      <c r="F56" s="58"/>
      <c r="G56" s="58"/>
      <c r="H56" s="58"/>
      <c r="I56" s="58"/>
      <c r="J56" s="58"/>
    </row>
    <row r="57" spans="1:10">
      <c r="A57" s="38"/>
      <c r="B57" s="58"/>
      <c r="C57" s="68"/>
      <c r="D57" s="58"/>
      <c r="E57" s="58"/>
      <c r="F57" s="58"/>
      <c r="G57" s="58"/>
      <c r="H57" s="58"/>
      <c r="I57" s="58"/>
      <c r="J57" s="58"/>
    </row>
    <row r="58" spans="1:10">
      <c r="A58" s="38"/>
      <c r="B58" s="58"/>
      <c r="C58" s="68"/>
      <c r="D58" s="58"/>
      <c r="E58" s="58"/>
      <c r="F58" s="58"/>
      <c r="G58" s="58"/>
      <c r="H58" s="58"/>
      <c r="I58" s="58"/>
      <c r="J58" s="58"/>
    </row>
    <row r="59" spans="1:10">
      <c r="A59" s="38"/>
      <c r="B59" s="58"/>
      <c r="C59" s="68"/>
      <c r="D59" s="58"/>
      <c r="E59" s="58"/>
      <c r="F59" s="58"/>
      <c r="G59" s="58"/>
      <c r="H59" s="58"/>
      <c r="I59" s="58"/>
      <c r="J59" s="58"/>
    </row>
    <row r="60" spans="1:10">
      <c r="A60" s="38"/>
      <c r="B60" s="58"/>
      <c r="C60" s="68"/>
      <c r="D60" s="58"/>
      <c r="E60" s="58"/>
      <c r="F60" s="58"/>
      <c r="G60" s="58"/>
      <c r="H60" s="58"/>
      <c r="I60" s="58"/>
      <c r="J60" s="58"/>
    </row>
    <row r="61" spans="1:10">
      <c r="A61" s="38"/>
      <c r="B61" s="58"/>
      <c r="C61" s="68"/>
      <c r="D61" s="58"/>
      <c r="E61" s="58"/>
      <c r="F61" s="58"/>
      <c r="G61" s="58"/>
      <c r="H61" s="58"/>
      <c r="I61" s="58"/>
      <c r="J61" s="58"/>
    </row>
    <row r="62" spans="1:10">
      <c r="A62" s="38"/>
      <c r="B62" s="58"/>
      <c r="C62" s="68"/>
      <c r="D62" s="58"/>
      <c r="E62" s="58"/>
      <c r="F62" s="58"/>
      <c r="G62" s="58"/>
      <c r="H62" s="58"/>
      <c r="I62" s="58"/>
      <c r="J62" s="58"/>
    </row>
    <row r="63" spans="1:10">
      <c r="A63" s="38"/>
      <c r="B63" s="58"/>
      <c r="C63" s="58"/>
      <c r="D63" s="58"/>
      <c r="E63" s="58"/>
      <c r="F63" s="58"/>
      <c r="G63" s="58"/>
      <c r="H63" s="58"/>
      <c r="I63" s="58"/>
      <c r="J63" s="58"/>
    </row>
    <row r="64" spans="1:10">
      <c r="A64" s="38"/>
      <c r="B64" s="58"/>
      <c r="C64" s="58"/>
      <c r="D64" s="58"/>
      <c r="E64" s="58"/>
      <c r="F64" s="58"/>
      <c r="G64" s="58"/>
      <c r="H64" s="58"/>
      <c r="I64" s="58"/>
      <c r="J64" s="58"/>
    </row>
    <row r="65" spans="1:10">
      <c r="A65" s="38"/>
      <c r="B65" s="58"/>
      <c r="C65" s="68"/>
      <c r="D65" s="58"/>
      <c r="E65" s="58"/>
      <c r="F65" s="58"/>
      <c r="G65" s="58"/>
      <c r="H65" s="58"/>
      <c r="I65" s="58"/>
      <c r="J65" s="58"/>
    </row>
    <row r="66" spans="1:10">
      <c r="A66" s="38"/>
      <c r="B66" s="58"/>
      <c r="C66" s="58"/>
      <c r="D66" s="58"/>
      <c r="E66" s="58"/>
      <c r="F66" s="58"/>
      <c r="G66" s="58"/>
      <c r="H66" s="58"/>
      <c r="I66" s="58"/>
      <c r="J66" s="58"/>
    </row>
    <row r="67" spans="1:10">
      <c r="A67" s="38"/>
      <c r="B67" s="58"/>
      <c r="C67" s="68"/>
      <c r="D67" s="58"/>
      <c r="E67" s="58"/>
      <c r="F67" s="58"/>
      <c r="G67" s="58"/>
      <c r="H67" s="58"/>
      <c r="I67" s="58"/>
      <c r="J67" s="58"/>
    </row>
    <row r="68" spans="1:10">
      <c r="A68" s="38"/>
      <c r="B68" s="58"/>
      <c r="C68" s="68"/>
      <c r="D68" s="58"/>
      <c r="E68" s="58"/>
      <c r="F68" s="58"/>
      <c r="G68" s="58"/>
      <c r="H68" s="58"/>
      <c r="I68" s="58"/>
      <c r="J68" s="58"/>
    </row>
    <row r="69" spans="1:10">
      <c r="A69" s="38"/>
      <c r="B69" s="58"/>
      <c r="C69" s="68"/>
      <c r="D69" s="58"/>
      <c r="E69" s="58"/>
      <c r="F69" s="58"/>
      <c r="G69" s="58"/>
      <c r="H69" s="58"/>
      <c r="I69" s="58"/>
      <c r="J69" s="58"/>
    </row>
    <row r="70" spans="1:10">
      <c r="A70" s="38"/>
      <c r="B70" s="58"/>
      <c r="C70" s="68"/>
      <c r="D70" s="58"/>
      <c r="E70" s="58"/>
      <c r="F70" s="58"/>
      <c r="G70" s="58"/>
      <c r="H70" s="58"/>
      <c r="I70" s="58"/>
      <c r="J70" s="58"/>
    </row>
    <row r="71" spans="1:10">
      <c r="A71" s="38"/>
      <c r="B71" s="58"/>
      <c r="C71" s="68"/>
      <c r="D71" s="58"/>
      <c r="E71" s="58"/>
      <c r="F71" s="58"/>
      <c r="G71" s="58"/>
      <c r="H71" s="58"/>
      <c r="I71" s="58"/>
      <c r="J71" s="58"/>
    </row>
    <row r="72" spans="1:10">
      <c r="A72" s="38"/>
      <c r="B72" s="58"/>
      <c r="C72" s="58"/>
      <c r="D72" s="68"/>
      <c r="E72" s="68"/>
      <c r="F72" s="68"/>
      <c r="G72" s="58"/>
      <c r="H72" s="58"/>
      <c r="I72" s="58"/>
      <c r="J72" s="58"/>
    </row>
    <row r="73" spans="1:10">
      <c r="A73" s="38"/>
      <c r="B73" s="58"/>
      <c r="C73" s="68"/>
      <c r="D73" s="58"/>
      <c r="E73" s="58"/>
      <c r="F73" s="58"/>
      <c r="G73" s="58"/>
      <c r="H73" s="58"/>
      <c r="I73" s="58"/>
      <c r="J73" s="58"/>
    </row>
    <row r="74" spans="1:10">
      <c r="A74" s="38"/>
      <c r="B74" s="58"/>
      <c r="C74" s="68"/>
      <c r="D74" s="58"/>
      <c r="E74" s="58"/>
      <c r="F74" s="58"/>
      <c r="G74" s="58"/>
      <c r="H74" s="58"/>
      <c r="I74" s="58"/>
      <c r="J74" s="58"/>
    </row>
    <row r="75" spans="1:10">
      <c r="A75" s="38"/>
      <c r="B75" s="58"/>
      <c r="C75" s="68"/>
      <c r="D75" s="68"/>
      <c r="E75" s="68"/>
      <c r="F75" s="68"/>
      <c r="G75" s="58"/>
      <c r="H75" s="58"/>
      <c r="I75" s="58"/>
      <c r="J75" s="58"/>
    </row>
    <row r="76" spans="1:10">
      <c r="A76" s="38"/>
      <c r="B76" s="58"/>
      <c r="C76" s="68"/>
      <c r="D76" s="58"/>
      <c r="E76" s="58"/>
      <c r="F76" s="58"/>
      <c r="G76" s="58"/>
      <c r="H76" s="58"/>
      <c r="I76" s="58"/>
      <c r="J76" s="58"/>
    </row>
    <row r="77" spans="1:10">
      <c r="A77" s="38"/>
      <c r="B77" s="58"/>
      <c r="C77" s="68"/>
      <c r="D77" s="58"/>
      <c r="E77" s="58"/>
      <c r="F77" s="58"/>
      <c r="G77" s="58"/>
      <c r="H77" s="58"/>
      <c r="I77" s="58"/>
      <c r="J77" s="58"/>
    </row>
    <row r="78" spans="1:10">
      <c r="A78" s="38"/>
      <c r="B78" s="58"/>
      <c r="C78" s="58"/>
      <c r="D78" s="58"/>
      <c r="E78" s="58"/>
      <c r="F78" s="58"/>
      <c r="G78" s="58"/>
      <c r="H78" s="58"/>
      <c r="I78" s="58"/>
      <c r="J78" s="58"/>
    </row>
    <row r="79" spans="1:10">
      <c r="A79" s="38"/>
      <c r="B79" s="115"/>
      <c r="C79" s="115"/>
      <c r="D79" s="115"/>
      <c r="E79" s="115"/>
      <c r="F79" s="115"/>
      <c r="G79" s="115"/>
      <c r="H79" s="115"/>
      <c r="I79" s="115"/>
      <c r="J79" s="58"/>
    </row>
    <row r="80" spans="1:10">
      <c r="A80" s="38"/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30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{A195029F-8E7D-4876-ACB9-B1541E6482AB}</x14:id>
        </ext>
      </extLst>
    </cfRule>
  </conditionalFormatting>
  <conditionalFormatting sqref="K7:K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{315E8B71-0999-4D6E-9F39-5D68F412DCF5}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195029F-8E7D-4876-ACB9-B1541E6482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I30:I78</xm:sqref>
        </x14:conditionalFormatting>
        <x14:conditionalFormatting xmlns:xm="http://schemas.microsoft.com/office/excel/2006/main">
          <x14:cfRule type="dataBar" id="{315E8B71-0999-4D6E-9F39-5D68F412DC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K7:K27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83"/>
  <sheetViews>
    <sheetView workbookViewId="0">
      <selection activeCell="H36" sqref="H36"/>
    </sheetView>
  </sheetViews>
  <sheetFormatPr defaultRowHeight="15"/>
  <cols>
    <col min="3" max="3" width="43.28515625" customWidth="1"/>
    <col min="4" max="4" width="7.5703125" customWidth="1"/>
    <col min="5" max="5" width="8.7109375" customWidth="1"/>
    <col min="6" max="6" width="5" customWidth="1"/>
    <col min="7" max="7" width="11.28515625" customWidth="1"/>
    <col min="8" max="8" width="16.28515625" customWidth="1"/>
    <col min="9" max="9" width="8.7109375" customWidth="1"/>
    <col min="10" max="10" width="8.28515625" customWidth="1"/>
  </cols>
  <sheetData>
    <row r="3" spans="2:12">
      <c r="B3" s="132"/>
      <c r="C3" s="132"/>
      <c r="D3" s="5"/>
      <c r="E3" s="5"/>
      <c r="F3" s="5"/>
      <c r="G3" s="132"/>
      <c r="H3" s="132"/>
      <c r="I3" s="132"/>
      <c r="J3" s="132"/>
      <c r="K3" s="132"/>
      <c r="L3" s="132"/>
    </row>
    <row r="4" spans="2:12">
      <c r="B4" s="120"/>
      <c r="C4" s="107"/>
      <c r="D4" s="132"/>
      <c r="E4" s="132"/>
      <c r="F4" s="132"/>
      <c r="G4" s="132"/>
      <c r="H4" s="132"/>
      <c r="I4" s="49" t="s">
        <v>3</v>
      </c>
      <c r="J4" s="50"/>
      <c r="K4" s="16"/>
      <c r="L4" s="19"/>
    </row>
    <row r="5" spans="2:12">
      <c r="B5" s="119"/>
      <c r="C5" s="108"/>
      <c r="D5" s="46" t="s">
        <v>4</v>
      </c>
      <c r="E5" s="47"/>
      <c r="F5" s="48"/>
      <c r="G5" s="48"/>
      <c r="H5" s="48"/>
      <c r="I5" s="6" t="s">
        <v>0</v>
      </c>
      <c r="J5" s="6" t="s">
        <v>0</v>
      </c>
      <c r="K5" s="17"/>
      <c r="L5" s="18"/>
    </row>
    <row r="6" spans="2:12">
      <c r="B6" s="138" t="s">
        <v>5</v>
      </c>
      <c r="C6" s="109" t="s">
        <v>6</v>
      </c>
      <c r="D6" s="5">
        <v>1</v>
      </c>
      <c r="E6" s="5">
        <v>2</v>
      </c>
      <c r="F6" s="5">
        <v>3</v>
      </c>
      <c r="G6" s="58">
        <v>4</v>
      </c>
      <c r="H6" s="58">
        <v>5</v>
      </c>
      <c r="I6" s="7">
        <v>43586</v>
      </c>
      <c r="J6" s="26">
        <v>44409</v>
      </c>
      <c r="K6" s="6" t="s">
        <v>7</v>
      </c>
      <c r="L6" s="6" t="s">
        <v>8</v>
      </c>
    </row>
    <row r="7" spans="2:12">
      <c r="B7" s="122">
        <v>1</v>
      </c>
      <c r="C7" s="118" t="s">
        <v>309</v>
      </c>
      <c r="D7" s="125" t="s">
        <v>9</v>
      </c>
      <c r="E7" s="125" t="s">
        <v>10</v>
      </c>
      <c r="F7" s="125" t="s">
        <v>11</v>
      </c>
      <c r="G7" s="125" t="s">
        <v>325</v>
      </c>
      <c r="H7" s="126" t="s">
        <v>326</v>
      </c>
      <c r="I7" s="140">
        <v>1</v>
      </c>
      <c r="J7" s="8">
        <v>1</v>
      </c>
      <c r="K7" s="140">
        <f t="shared" ref="K7:K29" si="0">J7-I7</f>
        <v>0</v>
      </c>
      <c r="L7" s="140"/>
    </row>
    <row r="8" spans="2:12">
      <c r="B8" s="122">
        <v>2</v>
      </c>
      <c r="C8" s="118" t="s">
        <v>308</v>
      </c>
      <c r="D8" s="125" t="s">
        <v>9</v>
      </c>
      <c r="E8" s="125" t="s">
        <v>10</v>
      </c>
      <c r="F8" s="125" t="s">
        <v>11</v>
      </c>
      <c r="G8" s="125" t="s">
        <v>325</v>
      </c>
      <c r="H8" s="125" t="s">
        <v>326</v>
      </c>
      <c r="I8" s="140">
        <v>2</v>
      </c>
      <c r="J8" s="8">
        <v>2</v>
      </c>
      <c r="K8" s="140">
        <f t="shared" si="0"/>
        <v>0</v>
      </c>
      <c r="L8" s="140"/>
    </row>
    <row r="9" spans="2:12">
      <c r="B9" s="122">
        <v>3</v>
      </c>
      <c r="C9" s="118" t="s">
        <v>324</v>
      </c>
      <c r="D9" s="125" t="s">
        <v>12</v>
      </c>
      <c r="E9" s="125" t="s">
        <v>13</v>
      </c>
      <c r="F9" s="125" t="s">
        <v>14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  <c r="L9" s="140"/>
    </row>
    <row r="10" spans="2:12">
      <c r="B10" s="122">
        <v>4</v>
      </c>
      <c r="C10" s="118" t="s">
        <v>306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1</v>
      </c>
      <c r="J10" s="8">
        <v>1</v>
      </c>
      <c r="K10" s="140">
        <f t="shared" si="0"/>
        <v>0</v>
      </c>
      <c r="L10" s="140"/>
    </row>
    <row r="11" spans="2:12">
      <c r="B11" s="122">
        <v>5</v>
      </c>
      <c r="C11" s="118" t="s">
        <v>305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3</v>
      </c>
      <c r="J11" s="8">
        <v>3</v>
      </c>
      <c r="K11" s="140">
        <f t="shared" si="0"/>
        <v>0</v>
      </c>
      <c r="L11" s="140"/>
    </row>
    <row r="12" spans="2:12">
      <c r="B12" s="122">
        <v>7</v>
      </c>
      <c r="C12" s="118" t="s">
        <v>304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  <c r="L12" s="140"/>
    </row>
    <row r="13" spans="2:12">
      <c r="B13" s="122">
        <v>8</v>
      </c>
      <c r="C13" s="118" t="s">
        <v>303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3</v>
      </c>
      <c r="J13" s="8">
        <v>3</v>
      </c>
      <c r="K13" s="140">
        <f t="shared" si="0"/>
        <v>0</v>
      </c>
      <c r="L13" s="140"/>
    </row>
    <row r="14" spans="2:12">
      <c r="B14" s="122">
        <v>6</v>
      </c>
      <c r="C14" s="118" t="s">
        <v>302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2</v>
      </c>
      <c r="J14" s="8">
        <v>2</v>
      </c>
      <c r="K14" s="140">
        <f t="shared" si="0"/>
        <v>0</v>
      </c>
      <c r="L14" s="140">
        <v>1</v>
      </c>
    </row>
    <row r="15" spans="2:12">
      <c r="B15" s="122">
        <v>9</v>
      </c>
      <c r="C15" s="118" t="s">
        <v>301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3</v>
      </c>
      <c r="J15" s="8">
        <v>2</v>
      </c>
      <c r="K15" s="140">
        <f t="shared" si="0"/>
        <v>-1</v>
      </c>
      <c r="L15" s="140"/>
    </row>
    <row r="16" spans="2:12" ht="22.5">
      <c r="B16" s="122">
        <v>10</v>
      </c>
      <c r="C16" s="131" t="s">
        <v>300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1</v>
      </c>
      <c r="J16" s="8">
        <v>1</v>
      </c>
      <c r="K16" s="140">
        <f t="shared" si="0"/>
        <v>0</v>
      </c>
      <c r="L16" s="140">
        <v>1</v>
      </c>
    </row>
    <row r="17" spans="2:12">
      <c r="B17" s="122">
        <v>11</v>
      </c>
      <c r="C17" s="118" t="s">
        <v>299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0</v>
      </c>
      <c r="K17" s="140">
        <f t="shared" si="0"/>
        <v>-2</v>
      </c>
      <c r="L17" s="140"/>
    </row>
    <row r="18" spans="2:12">
      <c r="B18" s="122">
        <v>12</v>
      </c>
      <c r="C18" s="118" t="s">
        <v>298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8">
        <v>2</v>
      </c>
      <c r="K18" s="140">
        <f t="shared" si="0"/>
        <v>0</v>
      </c>
      <c r="L18" s="140"/>
    </row>
    <row r="19" spans="2:12">
      <c r="B19" s="122">
        <v>13</v>
      </c>
      <c r="C19" s="118" t="s">
        <v>297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0</v>
      </c>
      <c r="J19" s="8">
        <v>0</v>
      </c>
      <c r="K19" s="140">
        <f t="shared" si="0"/>
        <v>0</v>
      </c>
      <c r="L19" s="140"/>
    </row>
    <row r="20" spans="2:12">
      <c r="B20" s="122">
        <v>14</v>
      </c>
      <c r="C20" s="118" t="s">
        <v>296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2</v>
      </c>
      <c r="J20" s="8">
        <v>1</v>
      </c>
      <c r="K20" s="140">
        <f t="shared" si="0"/>
        <v>-1</v>
      </c>
      <c r="L20" s="140"/>
    </row>
    <row r="21" spans="2:12">
      <c r="B21" s="122">
        <v>15</v>
      </c>
      <c r="C21" s="118" t="s">
        <v>291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2</v>
      </c>
      <c r="J21" s="8">
        <v>2</v>
      </c>
      <c r="K21" s="140">
        <f t="shared" si="0"/>
        <v>0</v>
      </c>
      <c r="L21" s="140">
        <v>1</v>
      </c>
    </row>
    <row r="22" spans="2:12">
      <c r="B22" s="122">
        <v>16</v>
      </c>
      <c r="C22" s="118" t="s">
        <v>292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2</v>
      </c>
      <c r="K22" s="140">
        <f t="shared" si="0"/>
        <v>-1</v>
      </c>
      <c r="L22" s="140"/>
    </row>
    <row r="23" spans="2:12">
      <c r="B23" s="122">
        <v>17</v>
      </c>
      <c r="C23" s="118" t="s">
        <v>293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2</v>
      </c>
      <c r="K23" s="140">
        <f t="shared" si="0"/>
        <v>-1</v>
      </c>
      <c r="L23" s="140"/>
    </row>
    <row r="24" spans="2:12">
      <c r="B24" s="122">
        <v>18</v>
      </c>
      <c r="C24" s="118" t="s">
        <v>294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  <c r="L24" s="140"/>
    </row>
    <row r="25" spans="2:12">
      <c r="B25" s="122">
        <v>19</v>
      </c>
      <c r="C25" s="118" t="s">
        <v>290</v>
      </c>
      <c r="D25" s="125" t="s">
        <v>9</v>
      </c>
      <c r="E25" s="125" t="s">
        <v>10</v>
      </c>
      <c r="F25" s="125" t="s">
        <v>11</v>
      </c>
      <c r="G25" s="125" t="s">
        <v>325</v>
      </c>
      <c r="H25" s="125" t="s">
        <v>326</v>
      </c>
      <c r="I25" s="140">
        <v>3</v>
      </c>
      <c r="J25" s="8">
        <v>3</v>
      </c>
      <c r="K25" s="140">
        <f t="shared" si="0"/>
        <v>0</v>
      </c>
      <c r="L25" s="140"/>
    </row>
    <row r="26" spans="2:12">
      <c r="B26" s="122">
        <v>20</v>
      </c>
      <c r="C26" s="118" t="s">
        <v>295</v>
      </c>
      <c r="D26" s="127" t="s">
        <v>9</v>
      </c>
      <c r="E26" s="127" t="s">
        <v>10</v>
      </c>
      <c r="F26" s="127" t="s">
        <v>11</v>
      </c>
      <c r="G26" s="125" t="s">
        <v>325</v>
      </c>
      <c r="H26" s="125" t="s">
        <v>326</v>
      </c>
      <c r="I26" s="10">
        <v>3</v>
      </c>
      <c r="J26" s="11">
        <v>3</v>
      </c>
      <c r="K26" s="10">
        <f t="shared" si="0"/>
        <v>0</v>
      </c>
      <c r="L26" s="10"/>
    </row>
    <row r="27" spans="2:12">
      <c r="B27" s="122">
        <v>21</v>
      </c>
      <c r="C27" s="118" t="s">
        <v>289</v>
      </c>
      <c r="D27" s="125" t="s">
        <v>9</v>
      </c>
      <c r="E27" s="125" t="s">
        <v>10</v>
      </c>
      <c r="F27" s="125" t="s">
        <v>11</v>
      </c>
      <c r="G27" s="125" t="s">
        <v>325</v>
      </c>
      <c r="H27" s="125" t="s">
        <v>326</v>
      </c>
      <c r="I27" s="140">
        <v>0</v>
      </c>
      <c r="J27" s="140">
        <v>0</v>
      </c>
      <c r="K27" s="140">
        <f t="shared" si="0"/>
        <v>0</v>
      </c>
      <c r="L27" s="140">
        <v>1</v>
      </c>
    </row>
    <row r="28" spans="2:12">
      <c r="B28" s="167" t="s">
        <v>349</v>
      </c>
      <c r="C28" s="167"/>
      <c r="D28" s="168"/>
      <c r="E28" s="168"/>
      <c r="F28" s="168"/>
      <c r="G28" s="168"/>
      <c r="H28" s="168"/>
      <c r="I28" s="167">
        <f>SUM(I7:I27)</f>
        <v>40</v>
      </c>
      <c r="J28" s="167">
        <f>SUM(J7:J27)</f>
        <v>34</v>
      </c>
      <c r="K28" s="167">
        <f t="shared" si="0"/>
        <v>-6</v>
      </c>
      <c r="L28" s="168"/>
    </row>
    <row r="29" spans="2:12">
      <c r="B29" s="167" t="s">
        <v>350</v>
      </c>
      <c r="C29" s="167"/>
      <c r="D29" s="168"/>
      <c r="E29" s="168"/>
      <c r="F29" s="168"/>
      <c r="G29" s="168"/>
      <c r="H29" s="168"/>
      <c r="I29" s="169">
        <f>I28/(3*74)</f>
        <v>0.18018018018018017</v>
      </c>
      <c r="J29" s="169">
        <f>J28/(3*74)</f>
        <v>0.15315315315315314</v>
      </c>
      <c r="K29" s="167">
        <f t="shared" si="0"/>
        <v>-2.7027027027027029E-2</v>
      </c>
      <c r="L29" s="168"/>
    </row>
    <row r="30" spans="2:12">
      <c r="B30" s="58"/>
      <c r="C30" s="58"/>
      <c r="D30" s="58"/>
      <c r="E30" s="58"/>
      <c r="F30" s="58"/>
      <c r="G30" s="58"/>
      <c r="H30" s="58"/>
      <c r="I30" s="58"/>
      <c r="J30" s="58"/>
    </row>
    <row r="31" spans="2:12">
      <c r="B31" s="58"/>
      <c r="C31" s="58"/>
      <c r="D31" s="58"/>
      <c r="E31" s="58"/>
      <c r="F31" s="58"/>
      <c r="G31" s="58"/>
      <c r="H31" s="58"/>
      <c r="I31" s="58"/>
      <c r="J31" s="58"/>
    </row>
    <row r="32" spans="2:12">
      <c r="B32" s="58"/>
      <c r="C32" s="58"/>
      <c r="D32" s="58"/>
      <c r="E32" s="58"/>
      <c r="F32" s="58"/>
      <c r="G32" s="58"/>
      <c r="H32" s="58"/>
      <c r="I32" s="58"/>
      <c r="J32" s="58"/>
    </row>
    <row r="33" spans="2:10">
      <c r="B33" s="58"/>
      <c r="C33" s="58"/>
      <c r="D33" s="68"/>
      <c r="E33" s="68"/>
      <c r="F33" s="68"/>
      <c r="G33" s="58"/>
      <c r="H33" s="58"/>
      <c r="I33" s="58"/>
      <c r="J33" s="58"/>
    </row>
    <row r="34" spans="2:10">
      <c r="B34" s="58"/>
      <c r="C34" s="68"/>
      <c r="D34" s="58"/>
      <c r="E34" s="58"/>
      <c r="F34" s="58"/>
      <c r="G34" s="58"/>
      <c r="H34" s="58"/>
      <c r="I34" s="58"/>
      <c r="J34" s="58"/>
    </row>
    <row r="35" spans="2:10">
      <c r="B35" s="58"/>
      <c r="C35" s="58"/>
      <c r="D35" s="58"/>
      <c r="E35" s="58"/>
      <c r="F35" s="58"/>
      <c r="G35" s="58"/>
      <c r="H35" s="58"/>
      <c r="I35" s="58"/>
      <c r="J35" s="58"/>
    </row>
    <row r="36" spans="2:10">
      <c r="B36" s="58"/>
      <c r="C36" s="58"/>
      <c r="D36" s="58"/>
      <c r="E36" s="58"/>
      <c r="F36" s="58"/>
      <c r="G36" s="58"/>
      <c r="H36" s="58"/>
      <c r="I36" s="58"/>
      <c r="J36" s="58"/>
    </row>
    <row r="37" spans="2:10">
      <c r="B37" s="58"/>
      <c r="C37" s="58"/>
      <c r="D37" s="58"/>
      <c r="E37" s="58"/>
      <c r="F37" s="58"/>
      <c r="G37" s="58"/>
      <c r="H37" s="58"/>
      <c r="I37" s="58"/>
      <c r="J37" s="58"/>
    </row>
    <row r="38" spans="2:10">
      <c r="B38" s="58"/>
      <c r="C38" s="58"/>
      <c r="D38" s="58"/>
      <c r="E38" s="58"/>
      <c r="F38" s="58"/>
      <c r="G38" s="58"/>
      <c r="H38" s="58"/>
      <c r="I38" s="58"/>
      <c r="J38" s="58"/>
    </row>
    <row r="39" spans="2:10">
      <c r="B39" s="58"/>
      <c r="C39" s="58"/>
      <c r="D39" s="114"/>
      <c r="E39" s="58"/>
      <c r="F39" s="58"/>
      <c r="G39" s="58"/>
      <c r="H39" s="58"/>
      <c r="I39" s="58"/>
      <c r="J39" s="58"/>
    </row>
    <row r="40" spans="2:10">
      <c r="B40" s="58"/>
      <c r="C40" s="68"/>
      <c r="D40" s="58"/>
      <c r="E40" s="58"/>
      <c r="F40" s="58"/>
      <c r="G40" s="58"/>
      <c r="H40" s="58"/>
      <c r="I40" s="58"/>
      <c r="J40" s="58"/>
    </row>
    <row r="41" spans="2:10">
      <c r="B41" s="58"/>
      <c r="C41" s="58"/>
      <c r="D41" s="58"/>
      <c r="E41" s="58"/>
      <c r="F41" s="58"/>
      <c r="G41" s="58"/>
      <c r="H41" s="58"/>
      <c r="I41" s="58"/>
      <c r="J41" s="58"/>
    </row>
    <row r="42" spans="2:10">
      <c r="B42" s="58"/>
      <c r="C42" s="58"/>
      <c r="D42" s="58"/>
      <c r="E42" s="58"/>
      <c r="F42" s="58"/>
      <c r="G42" s="58"/>
      <c r="H42" s="58"/>
      <c r="I42" s="58"/>
      <c r="J42" s="58"/>
    </row>
    <row r="43" spans="2:10">
      <c r="B43" s="58"/>
      <c r="C43" s="58"/>
      <c r="D43" s="58"/>
      <c r="E43" s="58"/>
      <c r="F43" s="58"/>
      <c r="G43" s="58"/>
      <c r="H43" s="58"/>
      <c r="I43" s="58"/>
      <c r="J43" s="58"/>
    </row>
    <row r="44" spans="2:10">
      <c r="B44" s="58"/>
      <c r="C44" s="58"/>
      <c r="D44" s="58"/>
      <c r="E44" s="58"/>
      <c r="F44" s="58"/>
      <c r="G44" s="58"/>
      <c r="H44" s="58"/>
      <c r="I44" s="58"/>
      <c r="J44" s="58"/>
    </row>
    <row r="45" spans="2:10">
      <c r="B45" s="58"/>
      <c r="C45" s="68"/>
      <c r="D45" s="58"/>
      <c r="E45" s="58"/>
      <c r="F45" s="58"/>
      <c r="G45" s="58"/>
      <c r="H45" s="58"/>
      <c r="I45" s="58"/>
      <c r="J45" s="58"/>
    </row>
    <row r="46" spans="2:10">
      <c r="B46" s="58"/>
      <c r="C46" s="68"/>
      <c r="D46" s="58"/>
      <c r="E46" s="58"/>
      <c r="F46" s="58"/>
      <c r="G46" s="58"/>
      <c r="H46" s="58"/>
      <c r="I46" s="58"/>
      <c r="J46" s="58"/>
    </row>
    <row r="47" spans="2:10">
      <c r="B47" s="58"/>
      <c r="C47" s="68"/>
      <c r="D47" s="68"/>
      <c r="E47" s="68"/>
      <c r="F47" s="68"/>
      <c r="G47" s="58"/>
      <c r="H47" s="58"/>
      <c r="I47" s="58"/>
      <c r="J47" s="58"/>
    </row>
    <row r="48" spans="2:10">
      <c r="B48" s="58"/>
      <c r="C48" s="58"/>
      <c r="D48" s="58"/>
      <c r="E48" s="58"/>
      <c r="F48" s="58"/>
      <c r="G48" s="58"/>
      <c r="H48" s="58"/>
      <c r="I48" s="58"/>
      <c r="J48" s="58"/>
    </row>
    <row r="49" spans="2:10">
      <c r="B49" s="58"/>
      <c r="C49" s="68"/>
      <c r="D49" s="58"/>
      <c r="E49" s="58"/>
      <c r="F49" s="58"/>
      <c r="G49" s="58"/>
      <c r="H49" s="58"/>
      <c r="I49" s="58"/>
      <c r="J49" s="58"/>
    </row>
    <row r="50" spans="2:10">
      <c r="B50" s="58"/>
      <c r="C50" s="68"/>
      <c r="D50" s="68"/>
      <c r="E50" s="68"/>
      <c r="F50" s="68"/>
      <c r="G50" s="58"/>
      <c r="H50" s="58"/>
      <c r="I50" s="58"/>
      <c r="J50" s="58"/>
    </row>
    <row r="51" spans="2:10">
      <c r="B51" s="58"/>
      <c r="C51" s="58"/>
      <c r="D51" s="68"/>
      <c r="E51" s="68"/>
      <c r="F51" s="68"/>
      <c r="G51" s="58"/>
      <c r="H51" s="58"/>
      <c r="I51" s="58"/>
      <c r="J51" s="58"/>
    </row>
    <row r="52" spans="2:10">
      <c r="B52" s="58"/>
      <c r="C52" s="58"/>
      <c r="D52" s="68"/>
      <c r="E52" s="68"/>
      <c r="F52" s="68"/>
      <c r="G52" s="58"/>
      <c r="H52" s="58"/>
      <c r="I52" s="58"/>
      <c r="J52" s="58"/>
    </row>
    <row r="53" spans="2:10">
      <c r="B53" s="58"/>
      <c r="C53" s="68"/>
      <c r="D53" s="58"/>
      <c r="E53" s="58"/>
      <c r="F53" s="58"/>
      <c r="G53" s="58"/>
      <c r="H53" s="58"/>
      <c r="I53" s="58"/>
      <c r="J53" s="58"/>
    </row>
    <row r="54" spans="2:10">
      <c r="B54" s="58"/>
      <c r="C54" s="68"/>
      <c r="D54" s="58"/>
      <c r="E54" s="58"/>
      <c r="F54" s="58"/>
      <c r="G54" s="58"/>
      <c r="H54" s="58"/>
      <c r="I54" s="58"/>
      <c r="J54" s="58"/>
    </row>
    <row r="55" spans="2:10">
      <c r="B55" s="58"/>
      <c r="C55" s="58"/>
      <c r="D55" s="68"/>
      <c r="E55" s="68"/>
      <c r="F55" s="68"/>
      <c r="G55" s="58"/>
      <c r="H55" s="58"/>
      <c r="I55" s="58"/>
      <c r="J55" s="58"/>
    </row>
    <row r="56" spans="2:10">
      <c r="B56" s="58"/>
      <c r="C56" s="58"/>
      <c r="D56" s="68"/>
      <c r="E56" s="68"/>
      <c r="F56" s="68"/>
      <c r="G56" s="58"/>
      <c r="H56" s="58"/>
      <c r="I56" s="58"/>
      <c r="J56" s="58"/>
    </row>
    <row r="57" spans="2:10">
      <c r="B57" s="58"/>
      <c r="C57" s="58"/>
      <c r="D57" s="58"/>
      <c r="E57" s="58"/>
      <c r="F57" s="58"/>
      <c r="G57" s="58"/>
      <c r="H57" s="58"/>
      <c r="I57" s="58"/>
      <c r="J57" s="58"/>
    </row>
    <row r="58" spans="2:10">
      <c r="B58" s="58"/>
      <c r="C58" s="68"/>
      <c r="D58" s="68"/>
      <c r="E58" s="68"/>
      <c r="F58" s="68"/>
      <c r="G58" s="58"/>
      <c r="H58" s="58"/>
      <c r="I58" s="58"/>
      <c r="J58" s="58"/>
    </row>
    <row r="59" spans="2:10">
      <c r="B59" s="58"/>
      <c r="C59" s="68"/>
      <c r="D59" s="58"/>
      <c r="E59" s="58"/>
      <c r="F59" s="58"/>
      <c r="G59" s="58"/>
      <c r="H59" s="58"/>
      <c r="I59" s="58"/>
      <c r="J59" s="58"/>
    </row>
    <row r="60" spans="2:10">
      <c r="B60" s="58"/>
      <c r="C60" s="68"/>
      <c r="D60" s="58"/>
      <c r="E60" s="58"/>
      <c r="F60" s="58"/>
      <c r="G60" s="58"/>
      <c r="H60" s="58"/>
      <c r="I60" s="58"/>
      <c r="J60" s="58"/>
    </row>
    <row r="61" spans="2:10">
      <c r="B61" s="58"/>
      <c r="C61" s="68"/>
      <c r="D61" s="58"/>
      <c r="E61" s="58"/>
      <c r="F61" s="58"/>
      <c r="G61" s="58"/>
      <c r="H61" s="58"/>
      <c r="I61" s="58"/>
      <c r="J61" s="58"/>
    </row>
    <row r="62" spans="2:10">
      <c r="B62" s="58"/>
      <c r="C62" s="68"/>
      <c r="D62" s="58"/>
      <c r="E62" s="58"/>
      <c r="F62" s="58"/>
      <c r="G62" s="58"/>
      <c r="H62" s="58"/>
      <c r="I62" s="58"/>
      <c r="J62" s="58"/>
    </row>
    <row r="63" spans="2:10">
      <c r="B63" s="58"/>
      <c r="C63" s="68"/>
      <c r="D63" s="58"/>
      <c r="E63" s="58"/>
      <c r="F63" s="58"/>
      <c r="G63" s="58"/>
      <c r="H63" s="58"/>
      <c r="I63" s="58"/>
      <c r="J63" s="58"/>
    </row>
    <row r="64" spans="2:10">
      <c r="B64" s="58"/>
      <c r="C64" s="68"/>
      <c r="D64" s="58"/>
      <c r="E64" s="58"/>
      <c r="F64" s="58"/>
      <c r="G64" s="58"/>
      <c r="H64" s="58"/>
      <c r="I64" s="58"/>
      <c r="J64" s="58"/>
    </row>
    <row r="65" spans="2:10">
      <c r="B65" s="58"/>
      <c r="C65" s="68"/>
      <c r="D65" s="58"/>
      <c r="E65" s="58"/>
      <c r="F65" s="58"/>
      <c r="G65" s="58"/>
      <c r="H65" s="58"/>
      <c r="I65" s="58"/>
      <c r="J65" s="58"/>
    </row>
    <row r="66" spans="2:10">
      <c r="B66" s="58"/>
      <c r="C66" s="58"/>
      <c r="D66" s="58"/>
      <c r="E66" s="58"/>
      <c r="F66" s="58"/>
      <c r="G66" s="58"/>
      <c r="H66" s="58"/>
      <c r="I66" s="58"/>
      <c r="J66" s="58"/>
    </row>
    <row r="67" spans="2:10">
      <c r="B67" s="58"/>
      <c r="C67" s="58"/>
      <c r="D67" s="58"/>
      <c r="E67" s="58"/>
      <c r="F67" s="58"/>
      <c r="G67" s="58"/>
      <c r="H67" s="58"/>
      <c r="I67" s="58"/>
      <c r="J67" s="58"/>
    </row>
    <row r="68" spans="2:10">
      <c r="B68" s="58"/>
      <c r="C68" s="68"/>
      <c r="D68" s="58"/>
      <c r="E68" s="58"/>
      <c r="F68" s="58"/>
      <c r="G68" s="58"/>
      <c r="H68" s="58"/>
      <c r="I68" s="58"/>
      <c r="J68" s="58"/>
    </row>
    <row r="69" spans="2:10">
      <c r="B69" s="58"/>
      <c r="C69" s="58"/>
      <c r="D69" s="58"/>
      <c r="E69" s="58"/>
      <c r="F69" s="58"/>
      <c r="G69" s="58"/>
      <c r="H69" s="58"/>
      <c r="I69" s="58"/>
      <c r="J69" s="58"/>
    </row>
    <row r="70" spans="2:10">
      <c r="B70" s="58"/>
      <c r="C70" s="68"/>
      <c r="D70" s="58"/>
      <c r="E70" s="58"/>
      <c r="F70" s="58"/>
      <c r="G70" s="58"/>
      <c r="H70" s="58"/>
      <c r="I70" s="58"/>
      <c r="J70" s="58"/>
    </row>
    <row r="71" spans="2:10">
      <c r="B71" s="58"/>
      <c r="C71" s="68"/>
      <c r="D71" s="58"/>
      <c r="E71" s="58"/>
      <c r="F71" s="58"/>
      <c r="G71" s="58"/>
      <c r="H71" s="58"/>
      <c r="I71" s="58"/>
      <c r="J71" s="58"/>
    </row>
    <row r="72" spans="2:10">
      <c r="B72" s="58"/>
      <c r="C72" s="68"/>
      <c r="D72" s="58"/>
      <c r="E72" s="58"/>
      <c r="F72" s="58"/>
      <c r="G72" s="58"/>
      <c r="H72" s="58"/>
      <c r="I72" s="58"/>
      <c r="J72" s="58"/>
    </row>
    <row r="73" spans="2:10">
      <c r="B73" s="58"/>
      <c r="C73" s="68"/>
      <c r="D73" s="58"/>
      <c r="E73" s="58"/>
      <c r="F73" s="58"/>
      <c r="G73" s="58"/>
      <c r="H73" s="58"/>
      <c r="I73" s="58"/>
      <c r="J73" s="58"/>
    </row>
    <row r="74" spans="2:10">
      <c r="B74" s="58"/>
      <c r="C74" s="68"/>
      <c r="D74" s="58"/>
      <c r="E74" s="58"/>
      <c r="F74" s="58"/>
      <c r="G74" s="58"/>
      <c r="H74" s="58"/>
      <c r="I74" s="58"/>
      <c r="J74" s="58"/>
    </row>
    <row r="75" spans="2:10">
      <c r="B75" s="58"/>
      <c r="C75" s="58"/>
      <c r="D75" s="68"/>
      <c r="E75" s="68"/>
      <c r="F75" s="68"/>
      <c r="G75" s="58"/>
      <c r="H75" s="58"/>
      <c r="I75" s="58"/>
      <c r="J75" s="58"/>
    </row>
    <row r="76" spans="2:10">
      <c r="B76" s="58"/>
      <c r="C76" s="68"/>
      <c r="D76" s="58"/>
      <c r="E76" s="58"/>
      <c r="F76" s="58"/>
      <c r="G76" s="58"/>
      <c r="H76" s="58"/>
      <c r="I76" s="58"/>
      <c r="J76" s="58"/>
    </row>
    <row r="77" spans="2:10">
      <c r="B77" s="58"/>
      <c r="C77" s="68"/>
      <c r="D77" s="58"/>
      <c r="E77" s="58"/>
      <c r="F77" s="58"/>
      <c r="G77" s="58"/>
      <c r="H77" s="58"/>
      <c r="I77" s="58"/>
      <c r="J77" s="58"/>
    </row>
    <row r="78" spans="2:10">
      <c r="B78" s="58"/>
      <c r="C78" s="68"/>
      <c r="D78" s="68"/>
      <c r="E78" s="68"/>
      <c r="F78" s="68"/>
      <c r="G78" s="58"/>
      <c r="H78" s="58"/>
      <c r="I78" s="58"/>
      <c r="J78" s="58"/>
    </row>
    <row r="79" spans="2:10">
      <c r="B79" s="58"/>
      <c r="C79" s="68"/>
      <c r="D79" s="58"/>
      <c r="E79" s="58"/>
      <c r="F79" s="58"/>
      <c r="G79" s="58"/>
      <c r="H79" s="58"/>
      <c r="I79" s="58"/>
      <c r="J79" s="58"/>
    </row>
    <row r="80" spans="2:10">
      <c r="B80" s="58"/>
      <c r="C80" s="68"/>
      <c r="D80" s="58"/>
      <c r="E80" s="58"/>
      <c r="F80" s="58"/>
      <c r="G80" s="58"/>
      <c r="H80" s="58"/>
      <c r="I80" s="58"/>
      <c r="J80" s="58"/>
    </row>
    <row r="81" spans="2:10">
      <c r="B81" s="58"/>
      <c r="C81" s="58"/>
      <c r="D81" s="58"/>
      <c r="E81" s="58"/>
      <c r="F81" s="58"/>
      <c r="G81" s="58"/>
      <c r="H81" s="58"/>
      <c r="I81" s="58"/>
      <c r="J81" s="58"/>
    </row>
    <row r="82" spans="2:10">
      <c r="B82" s="115"/>
      <c r="C82" s="115"/>
      <c r="D82" s="115"/>
      <c r="E82" s="115"/>
      <c r="F82" s="115"/>
      <c r="G82" s="115"/>
      <c r="H82" s="115"/>
      <c r="I82" s="115"/>
      <c r="J82" s="58"/>
    </row>
    <row r="83" spans="2:10">
      <c r="B83" s="115"/>
      <c r="C83" s="115"/>
      <c r="D83" s="115"/>
      <c r="E83" s="115"/>
      <c r="F83" s="115"/>
      <c r="G83" s="117"/>
      <c r="H83" s="117"/>
      <c r="I83" s="115"/>
      <c r="J83" s="58"/>
    </row>
  </sheetData>
  <conditionalFormatting sqref="I30:I8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{C285076C-3900-48B6-951D-53B7F66A7FC6}</x14:id>
        </ext>
      </extLst>
    </cfRule>
  </conditionalFormatting>
  <conditionalFormatting sqref="K7:K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{53CFAD20-AE6C-440D-9055-CC2CBCCFE64B}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285076C-3900-48B6-951D-53B7F66A7F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I30:I81</xm:sqref>
        </x14:conditionalFormatting>
        <x14:conditionalFormatting xmlns:xm="http://schemas.microsoft.com/office/excel/2006/main">
          <x14:cfRule type="dataBar" id="{53CFAD20-AE6C-440D-9055-CC2CBCCFE6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K7:K27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workbookViewId="0">
      <selection activeCell="D32" sqref="D32"/>
    </sheetView>
  </sheetViews>
  <sheetFormatPr defaultRowHeight="15"/>
  <cols>
    <col min="3" max="3" width="42.42578125" customWidth="1"/>
    <col min="4" max="4" width="8" customWidth="1"/>
    <col min="5" max="5" width="8.85546875" customWidth="1"/>
    <col min="6" max="6" width="5.42578125" customWidth="1"/>
    <col min="7" max="7" width="10.5703125" customWidth="1"/>
    <col min="8" max="8" width="16.140625" customWidth="1"/>
    <col min="9" max="9" width="7.42578125" customWidth="1"/>
    <col min="11" max="11" width="11" customWidth="1"/>
  </cols>
  <sheetData>
    <row r="1" spans="1:12">
      <c r="A1" s="21"/>
      <c r="B1" s="21"/>
      <c r="C1" s="21"/>
      <c r="D1" s="5"/>
      <c r="E1" s="5"/>
      <c r="F1" s="5"/>
      <c r="G1" s="21"/>
      <c r="H1" s="21"/>
      <c r="I1" s="21"/>
      <c r="J1" s="21"/>
    </row>
    <row r="2" spans="1:12">
      <c r="A2" s="21"/>
      <c r="B2" s="58"/>
      <c r="C2" s="58"/>
      <c r="D2" s="58"/>
      <c r="E2" s="58"/>
      <c r="F2" s="58"/>
      <c r="G2" s="198"/>
      <c r="H2" s="198"/>
      <c r="I2" s="58"/>
      <c r="J2" s="58"/>
    </row>
    <row r="3" spans="1:12">
      <c r="A3" s="21"/>
      <c r="B3" s="132"/>
      <c r="C3" s="132"/>
      <c r="D3" s="5"/>
      <c r="E3" s="5"/>
      <c r="F3" s="5"/>
      <c r="G3" s="132"/>
      <c r="H3" s="132"/>
      <c r="I3" s="132"/>
      <c r="J3" s="132"/>
      <c r="K3" s="132"/>
      <c r="L3" s="132"/>
    </row>
    <row r="4" spans="1:12">
      <c r="A4" s="21"/>
      <c r="B4" s="120"/>
      <c r="C4" s="107"/>
      <c r="D4" s="132"/>
      <c r="E4" s="132"/>
      <c r="F4" s="132"/>
      <c r="G4" s="132"/>
      <c r="H4" s="132"/>
      <c r="I4" s="49" t="s">
        <v>3</v>
      </c>
      <c r="J4" s="50"/>
      <c r="K4" s="16"/>
      <c r="L4" s="19"/>
    </row>
    <row r="5" spans="1:12">
      <c r="A5" s="21"/>
      <c r="B5" s="119"/>
      <c r="C5" s="108"/>
      <c r="D5" s="46" t="s">
        <v>4</v>
      </c>
      <c r="E5" s="47"/>
      <c r="F5" s="48"/>
      <c r="G5" s="48"/>
      <c r="H5" s="48"/>
      <c r="I5" s="6" t="s">
        <v>0</v>
      </c>
      <c r="J5" s="6" t="s">
        <v>0</v>
      </c>
      <c r="K5" s="17"/>
      <c r="L5" s="18"/>
    </row>
    <row r="6" spans="1:12">
      <c r="A6" s="21"/>
      <c r="B6" s="138" t="s">
        <v>5</v>
      </c>
      <c r="C6" s="109" t="s">
        <v>6</v>
      </c>
      <c r="D6" s="5">
        <v>1</v>
      </c>
      <c r="E6" s="5">
        <v>2</v>
      </c>
      <c r="F6" s="5">
        <v>3</v>
      </c>
      <c r="G6" s="58">
        <v>4</v>
      </c>
      <c r="H6" s="58">
        <v>5</v>
      </c>
      <c r="I6" s="7">
        <v>43586</v>
      </c>
      <c r="J6" s="26">
        <v>44409</v>
      </c>
      <c r="K6" s="6" t="s">
        <v>7</v>
      </c>
      <c r="L6" s="6" t="s">
        <v>8</v>
      </c>
    </row>
    <row r="7" spans="1:12">
      <c r="A7" s="21"/>
      <c r="B7" s="122">
        <v>1</v>
      </c>
      <c r="C7" s="118" t="s">
        <v>309</v>
      </c>
      <c r="D7" s="125" t="s">
        <v>9</v>
      </c>
      <c r="E7" s="125" t="s">
        <v>10</v>
      </c>
      <c r="F7" s="125" t="s">
        <v>11</v>
      </c>
      <c r="G7" s="125" t="s">
        <v>325</v>
      </c>
      <c r="H7" s="126" t="s">
        <v>326</v>
      </c>
      <c r="I7" s="140">
        <v>1</v>
      </c>
      <c r="J7" s="8">
        <v>1</v>
      </c>
      <c r="K7" s="140">
        <f t="shared" ref="K7:K29" si="0">J7-I7</f>
        <v>0</v>
      </c>
      <c r="L7" s="140"/>
    </row>
    <row r="8" spans="1:12">
      <c r="A8" s="21"/>
      <c r="B8" s="122">
        <v>2</v>
      </c>
      <c r="C8" s="118" t="s">
        <v>308</v>
      </c>
      <c r="D8" s="125" t="s">
        <v>9</v>
      </c>
      <c r="E8" s="125" t="s">
        <v>10</v>
      </c>
      <c r="F8" s="125" t="s">
        <v>11</v>
      </c>
      <c r="G8" s="125" t="s">
        <v>325</v>
      </c>
      <c r="H8" s="125" t="s">
        <v>326</v>
      </c>
      <c r="I8" s="140">
        <v>3</v>
      </c>
      <c r="J8" s="8">
        <v>3</v>
      </c>
      <c r="K8" s="140">
        <f t="shared" si="0"/>
        <v>0</v>
      </c>
      <c r="L8" s="140"/>
    </row>
    <row r="9" spans="1:12">
      <c r="A9" s="21"/>
      <c r="B9" s="122">
        <v>3</v>
      </c>
      <c r="C9" s="118" t="s">
        <v>324</v>
      </c>
      <c r="D9" s="125" t="s">
        <v>12</v>
      </c>
      <c r="E9" s="125" t="s">
        <v>13</v>
      </c>
      <c r="F9" s="125" t="s">
        <v>14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  <c r="L9" s="140"/>
    </row>
    <row r="10" spans="1:12">
      <c r="A10" s="21"/>
      <c r="B10" s="122">
        <v>4</v>
      </c>
      <c r="C10" s="118" t="s">
        <v>306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1</v>
      </c>
      <c r="J10" s="8">
        <v>1</v>
      </c>
      <c r="K10" s="140">
        <f t="shared" si="0"/>
        <v>0</v>
      </c>
      <c r="L10" s="140"/>
    </row>
    <row r="11" spans="1:12">
      <c r="A11" s="21"/>
      <c r="B11" s="122">
        <v>5</v>
      </c>
      <c r="C11" s="118" t="s">
        <v>305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8">
        <v>0</v>
      </c>
      <c r="K11" s="140">
        <f t="shared" si="0"/>
        <v>0</v>
      </c>
      <c r="L11" s="140"/>
    </row>
    <row r="12" spans="1:12">
      <c r="A12" s="21"/>
      <c r="B12" s="122">
        <v>7</v>
      </c>
      <c r="C12" s="118" t="s">
        <v>304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  <c r="L12" s="140"/>
    </row>
    <row r="13" spans="1:12">
      <c r="A13" s="21"/>
      <c r="B13" s="122">
        <v>8</v>
      </c>
      <c r="C13" s="118" t="s">
        <v>303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0</v>
      </c>
      <c r="J13" s="8">
        <v>0</v>
      </c>
      <c r="K13" s="140">
        <f t="shared" si="0"/>
        <v>0</v>
      </c>
      <c r="L13" s="140"/>
    </row>
    <row r="14" spans="1:12">
      <c r="A14" s="21"/>
      <c r="B14" s="122">
        <v>6</v>
      </c>
      <c r="C14" s="118" t="s">
        <v>302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2</v>
      </c>
      <c r="J14" s="8">
        <v>2</v>
      </c>
      <c r="K14" s="140">
        <f t="shared" si="0"/>
        <v>0</v>
      </c>
      <c r="L14" s="140">
        <v>1</v>
      </c>
    </row>
    <row r="15" spans="1:12">
      <c r="A15" s="21"/>
      <c r="B15" s="122">
        <v>9</v>
      </c>
      <c r="C15" s="118" t="s">
        <v>301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8">
        <v>1</v>
      </c>
      <c r="K15" s="140">
        <f t="shared" si="0"/>
        <v>0</v>
      </c>
      <c r="L15" s="140"/>
    </row>
    <row r="16" spans="1:12" ht="22.5">
      <c r="A16" s="21"/>
      <c r="B16" s="122">
        <v>10</v>
      </c>
      <c r="C16" s="131" t="s">
        <v>300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1</v>
      </c>
      <c r="J16" s="8">
        <v>1</v>
      </c>
      <c r="K16" s="140">
        <f t="shared" si="0"/>
        <v>0</v>
      </c>
      <c r="L16" s="140">
        <v>1</v>
      </c>
    </row>
    <row r="17" spans="1:12">
      <c r="A17" s="21"/>
      <c r="B17" s="122">
        <v>11</v>
      </c>
      <c r="C17" s="118" t="s">
        <v>299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1</v>
      </c>
      <c r="K17" s="140">
        <f t="shared" si="0"/>
        <v>-1</v>
      </c>
      <c r="L17" s="140"/>
    </row>
    <row r="18" spans="1:12">
      <c r="A18" s="21"/>
      <c r="B18" s="122">
        <v>12</v>
      </c>
      <c r="C18" s="118" t="s">
        <v>298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8">
        <v>2</v>
      </c>
      <c r="K18" s="140">
        <f t="shared" si="0"/>
        <v>0</v>
      </c>
      <c r="L18" s="140"/>
    </row>
    <row r="19" spans="1:12">
      <c r="A19" s="21"/>
      <c r="B19" s="122">
        <v>13</v>
      </c>
      <c r="C19" s="118" t="s">
        <v>297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0</v>
      </c>
      <c r="J19" s="8">
        <v>0</v>
      </c>
      <c r="K19" s="140">
        <f t="shared" si="0"/>
        <v>0</v>
      </c>
      <c r="L19" s="140"/>
    </row>
    <row r="20" spans="1:12">
      <c r="A20" s="21"/>
      <c r="B20" s="122">
        <v>14</v>
      </c>
      <c r="C20" s="118" t="s">
        <v>296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2</v>
      </c>
      <c r="J20" s="8">
        <v>1</v>
      </c>
      <c r="K20" s="140">
        <f t="shared" si="0"/>
        <v>-1</v>
      </c>
      <c r="L20" s="140"/>
    </row>
    <row r="21" spans="1:12">
      <c r="A21" s="21"/>
      <c r="B21" s="122">
        <v>15</v>
      </c>
      <c r="C21" s="118" t="s">
        <v>291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0</v>
      </c>
      <c r="J21" s="8">
        <v>2</v>
      </c>
      <c r="K21" s="140">
        <f t="shared" si="0"/>
        <v>2</v>
      </c>
      <c r="L21" s="140">
        <v>1</v>
      </c>
    </row>
    <row r="22" spans="1:12">
      <c r="A22" s="21"/>
      <c r="B22" s="122">
        <v>16</v>
      </c>
      <c r="C22" s="118" t="s">
        <v>292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0</v>
      </c>
      <c r="K22" s="140">
        <f t="shared" si="0"/>
        <v>-3</v>
      </c>
      <c r="L22" s="140"/>
    </row>
    <row r="23" spans="1:12">
      <c r="A23" s="21"/>
      <c r="B23" s="122">
        <v>17</v>
      </c>
      <c r="C23" s="118" t="s">
        <v>293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0</v>
      </c>
      <c r="J23" s="8">
        <v>2</v>
      </c>
      <c r="K23" s="140">
        <f t="shared" si="0"/>
        <v>2</v>
      </c>
      <c r="L23" s="140"/>
    </row>
    <row r="24" spans="1:12">
      <c r="A24" s="21"/>
      <c r="B24" s="122">
        <v>18</v>
      </c>
      <c r="C24" s="118" t="s">
        <v>294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0</v>
      </c>
      <c r="K24" s="140">
        <f t="shared" si="0"/>
        <v>-3</v>
      </c>
      <c r="L24" s="140"/>
    </row>
    <row r="25" spans="1:12">
      <c r="A25" s="21"/>
      <c r="B25" s="122">
        <v>19</v>
      </c>
      <c r="C25" s="118" t="s">
        <v>290</v>
      </c>
      <c r="D25" s="125" t="s">
        <v>9</v>
      </c>
      <c r="E25" s="125" t="s">
        <v>10</v>
      </c>
      <c r="F25" s="125" t="s">
        <v>11</v>
      </c>
      <c r="G25" s="125" t="s">
        <v>325</v>
      </c>
      <c r="H25" s="125" t="s">
        <v>326</v>
      </c>
      <c r="I25" s="140">
        <v>0</v>
      </c>
      <c r="J25" s="8">
        <v>3</v>
      </c>
      <c r="K25" s="140">
        <f t="shared" si="0"/>
        <v>3</v>
      </c>
      <c r="L25" s="140"/>
    </row>
    <row r="26" spans="1:12">
      <c r="A26" s="21"/>
      <c r="B26" s="122">
        <v>20</v>
      </c>
      <c r="C26" s="118" t="s">
        <v>295</v>
      </c>
      <c r="D26" s="127" t="s">
        <v>9</v>
      </c>
      <c r="E26" s="127" t="s">
        <v>10</v>
      </c>
      <c r="F26" s="127" t="s">
        <v>11</v>
      </c>
      <c r="G26" s="125" t="s">
        <v>325</v>
      </c>
      <c r="H26" s="125" t="s">
        <v>326</v>
      </c>
      <c r="I26" s="10">
        <v>3</v>
      </c>
      <c r="J26" s="11">
        <v>3</v>
      </c>
      <c r="K26" s="10">
        <f t="shared" si="0"/>
        <v>0</v>
      </c>
      <c r="L26" s="10"/>
    </row>
    <row r="27" spans="1:12">
      <c r="A27" s="21"/>
      <c r="B27" s="122">
        <v>21</v>
      </c>
      <c r="C27" s="118" t="s">
        <v>289</v>
      </c>
      <c r="D27" s="125" t="s">
        <v>9</v>
      </c>
      <c r="E27" s="125" t="s">
        <v>10</v>
      </c>
      <c r="F27" s="125" t="s">
        <v>11</v>
      </c>
      <c r="G27" s="125" t="s">
        <v>325</v>
      </c>
      <c r="H27" s="125" t="s">
        <v>326</v>
      </c>
      <c r="I27" s="140">
        <v>1</v>
      </c>
      <c r="J27" s="140">
        <v>0</v>
      </c>
      <c r="K27" s="140">
        <f t="shared" si="0"/>
        <v>-1</v>
      </c>
      <c r="L27" s="140">
        <v>1</v>
      </c>
    </row>
    <row r="28" spans="1:12">
      <c r="A28" s="21"/>
      <c r="B28" s="167" t="s">
        <v>349</v>
      </c>
      <c r="C28" s="167"/>
      <c r="D28" s="168"/>
      <c r="E28" s="168"/>
      <c r="F28" s="168"/>
      <c r="G28" s="168"/>
      <c r="H28" s="168"/>
      <c r="I28" s="167">
        <f>SUM(I7:I27)</f>
        <v>26</v>
      </c>
      <c r="J28" s="167">
        <f>SUM(J7:J27)</f>
        <v>24</v>
      </c>
      <c r="K28" s="167">
        <f t="shared" si="0"/>
        <v>-2</v>
      </c>
      <c r="L28" s="168"/>
    </row>
    <row r="29" spans="1:12">
      <c r="A29" s="21"/>
      <c r="B29" s="167" t="s">
        <v>350</v>
      </c>
      <c r="C29" s="167"/>
      <c r="D29" s="168"/>
      <c r="E29" s="168"/>
      <c r="F29" s="168"/>
      <c r="G29" s="168"/>
      <c r="H29" s="168"/>
      <c r="I29" s="169">
        <f>I28/(3*74)</f>
        <v>0.11711711711711711</v>
      </c>
      <c r="J29" s="169">
        <f>J28/(3*74)</f>
        <v>0.10810810810810811</v>
      </c>
      <c r="K29" s="167">
        <f t="shared" si="0"/>
        <v>-9.0090090090090003E-3</v>
      </c>
      <c r="L29" s="168"/>
    </row>
    <row r="30" spans="1:12">
      <c r="A30" s="21"/>
      <c r="B30" s="58"/>
      <c r="C30" s="58"/>
      <c r="D30" s="68"/>
      <c r="E30" s="68"/>
      <c r="F30" s="68"/>
      <c r="G30" s="58"/>
      <c r="H30" s="58"/>
      <c r="I30" s="58"/>
      <c r="J30" s="58"/>
    </row>
    <row r="31" spans="1:12">
      <c r="A31" s="21"/>
      <c r="B31" s="58"/>
      <c r="C31" s="68"/>
      <c r="D31" s="58"/>
      <c r="E31" s="58"/>
      <c r="F31" s="58"/>
      <c r="G31" s="58"/>
      <c r="H31" s="58"/>
      <c r="I31" s="58"/>
      <c r="J31" s="58"/>
    </row>
    <row r="32" spans="1:12">
      <c r="A32" s="21"/>
      <c r="B32" s="58"/>
      <c r="C32" s="58"/>
      <c r="D32" s="58"/>
      <c r="E32" s="58"/>
      <c r="F32" s="58"/>
      <c r="G32" s="58"/>
      <c r="H32" s="58"/>
      <c r="I32" s="58"/>
      <c r="J32" s="58"/>
    </row>
    <row r="33" spans="1:10">
      <c r="A33" s="21"/>
      <c r="B33" s="58"/>
      <c r="C33" s="58"/>
      <c r="D33" s="58"/>
      <c r="E33" s="58"/>
      <c r="F33" s="58"/>
      <c r="G33" s="58"/>
      <c r="H33" s="58"/>
      <c r="I33" s="58"/>
      <c r="J33" s="58"/>
    </row>
    <row r="34" spans="1:10">
      <c r="A34" s="21"/>
      <c r="B34" s="58"/>
      <c r="C34" s="58"/>
      <c r="D34" s="58"/>
      <c r="E34" s="58"/>
      <c r="F34" s="58"/>
      <c r="G34" s="58"/>
      <c r="H34" s="58"/>
      <c r="I34" s="58"/>
      <c r="J34" s="58"/>
    </row>
    <row r="35" spans="1:10">
      <c r="A35" s="21"/>
      <c r="B35" s="58"/>
      <c r="C35" s="58"/>
      <c r="D35" s="58"/>
      <c r="E35" s="58"/>
      <c r="F35" s="58"/>
      <c r="G35" s="58"/>
      <c r="H35" s="58"/>
      <c r="I35" s="58"/>
      <c r="J35" s="58"/>
    </row>
    <row r="36" spans="1:10">
      <c r="A36" s="21"/>
      <c r="B36" s="58"/>
      <c r="C36" s="58"/>
      <c r="D36" s="114"/>
      <c r="E36" s="58"/>
      <c r="F36" s="58"/>
      <c r="G36" s="58"/>
      <c r="H36" s="58"/>
      <c r="I36" s="58"/>
      <c r="J36" s="58"/>
    </row>
    <row r="37" spans="1:10">
      <c r="A37" s="21"/>
      <c r="B37" s="58"/>
      <c r="C37" s="68"/>
      <c r="D37" s="58"/>
      <c r="E37" s="58"/>
      <c r="F37" s="58"/>
      <c r="G37" s="58"/>
      <c r="H37" s="58"/>
      <c r="I37" s="58"/>
      <c r="J37" s="58"/>
    </row>
    <row r="38" spans="1:10">
      <c r="A38" s="21"/>
      <c r="B38" s="58"/>
      <c r="C38" s="58"/>
      <c r="D38" s="58"/>
      <c r="E38" s="58"/>
      <c r="F38" s="58"/>
      <c r="G38" s="58"/>
      <c r="H38" s="58"/>
      <c r="I38" s="58"/>
      <c r="J38" s="58"/>
    </row>
    <row r="39" spans="1:10">
      <c r="A39" s="21"/>
      <c r="B39" s="58"/>
      <c r="C39" s="58"/>
      <c r="D39" s="58"/>
      <c r="E39" s="58"/>
      <c r="F39" s="58"/>
      <c r="G39" s="58"/>
      <c r="H39" s="58"/>
      <c r="I39" s="58"/>
      <c r="J39" s="58"/>
    </row>
    <row r="40" spans="1:10">
      <c r="A40" s="21"/>
      <c r="B40" s="58"/>
      <c r="C40" s="58"/>
      <c r="D40" s="58"/>
      <c r="E40" s="58"/>
      <c r="F40" s="58"/>
      <c r="G40" s="58"/>
      <c r="H40" s="58"/>
      <c r="I40" s="58"/>
      <c r="J40" s="58"/>
    </row>
    <row r="41" spans="1:10">
      <c r="A41" s="21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21"/>
      <c r="B42" s="58"/>
      <c r="C42" s="68"/>
      <c r="D42" s="58"/>
      <c r="E42" s="58"/>
      <c r="F42" s="58"/>
      <c r="G42" s="58"/>
      <c r="H42" s="58"/>
      <c r="I42" s="58"/>
      <c r="J42" s="58"/>
    </row>
    <row r="43" spans="1:10">
      <c r="A43" s="21"/>
      <c r="B43" s="58"/>
      <c r="C43" s="68"/>
      <c r="D43" s="58"/>
      <c r="E43" s="58"/>
      <c r="F43" s="58"/>
      <c r="G43" s="58"/>
      <c r="H43" s="58"/>
      <c r="I43" s="58"/>
      <c r="J43" s="58"/>
    </row>
    <row r="44" spans="1:10">
      <c r="A44" s="21"/>
      <c r="B44" s="58"/>
      <c r="C44" s="68"/>
      <c r="D44" s="68"/>
      <c r="E44" s="68"/>
      <c r="F44" s="68"/>
      <c r="G44" s="58"/>
      <c r="H44" s="58"/>
      <c r="I44" s="58"/>
      <c r="J44" s="58"/>
    </row>
    <row r="45" spans="1:10">
      <c r="A45" s="21"/>
      <c r="B45" s="58"/>
      <c r="C45" s="58"/>
      <c r="D45" s="58"/>
      <c r="E45" s="58"/>
      <c r="F45" s="58"/>
      <c r="G45" s="58"/>
      <c r="H45" s="58"/>
      <c r="I45" s="58"/>
      <c r="J45" s="58"/>
    </row>
    <row r="46" spans="1:10">
      <c r="A46" s="21"/>
      <c r="B46" s="58"/>
      <c r="C46" s="68"/>
      <c r="D46" s="58"/>
      <c r="E46" s="58"/>
      <c r="F46" s="58"/>
      <c r="G46" s="58"/>
      <c r="H46" s="58"/>
      <c r="I46" s="58"/>
      <c r="J46" s="58"/>
    </row>
    <row r="47" spans="1:10">
      <c r="A47" s="21"/>
      <c r="B47" s="58"/>
      <c r="C47" s="68"/>
      <c r="D47" s="68"/>
      <c r="E47" s="68"/>
      <c r="F47" s="68"/>
      <c r="G47" s="58"/>
      <c r="H47" s="58"/>
      <c r="I47" s="58"/>
      <c r="J47" s="58"/>
    </row>
    <row r="48" spans="1:10">
      <c r="A48" s="21"/>
      <c r="B48" s="58"/>
      <c r="C48" s="58"/>
      <c r="D48" s="68"/>
      <c r="E48" s="68"/>
      <c r="F48" s="68"/>
      <c r="G48" s="58"/>
      <c r="H48" s="58"/>
      <c r="I48" s="58"/>
      <c r="J48" s="58"/>
    </row>
    <row r="49" spans="1:10">
      <c r="A49" s="21"/>
      <c r="B49" s="58"/>
      <c r="C49" s="58"/>
      <c r="D49" s="68"/>
      <c r="E49" s="68"/>
      <c r="F49" s="68"/>
      <c r="G49" s="58"/>
      <c r="H49" s="58"/>
      <c r="I49" s="58"/>
      <c r="J49" s="58"/>
    </row>
    <row r="50" spans="1:10">
      <c r="A50" s="21"/>
      <c r="B50" s="58"/>
      <c r="C50" s="68"/>
      <c r="D50" s="58"/>
      <c r="E50" s="58"/>
      <c r="F50" s="58"/>
      <c r="G50" s="58"/>
      <c r="H50" s="58"/>
      <c r="I50" s="58"/>
      <c r="J50" s="58"/>
    </row>
    <row r="51" spans="1:10">
      <c r="A51" s="21"/>
      <c r="B51" s="58"/>
      <c r="C51" s="68"/>
      <c r="D51" s="58"/>
      <c r="E51" s="58"/>
      <c r="F51" s="58"/>
      <c r="G51" s="58"/>
      <c r="H51" s="58"/>
      <c r="I51" s="58"/>
      <c r="J51" s="58"/>
    </row>
    <row r="52" spans="1:10">
      <c r="A52" s="21"/>
      <c r="B52" s="58"/>
      <c r="C52" s="58"/>
      <c r="D52" s="68"/>
      <c r="E52" s="68"/>
      <c r="F52" s="68"/>
      <c r="G52" s="58"/>
      <c r="H52" s="58"/>
      <c r="I52" s="58"/>
      <c r="J52" s="58"/>
    </row>
    <row r="53" spans="1:10">
      <c r="A53" s="21"/>
      <c r="B53" s="58"/>
      <c r="C53" s="58"/>
      <c r="D53" s="68"/>
      <c r="E53" s="68"/>
      <c r="F53" s="68"/>
      <c r="G53" s="58"/>
      <c r="H53" s="58"/>
      <c r="I53" s="58"/>
      <c r="J53" s="58"/>
    </row>
    <row r="54" spans="1:10">
      <c r="A54" s="21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21"/>
      <c r="B55" s="58"/>
      <c r="C55" s="68"/>
      <c r="D55" s="68"/>
      <c r="E55" s="68"/>
      <c r="F55" s="68"/>
      <c r="G55" s="58"/>
      <c r="H55" s="58"/>
      <c r="I55" s="58"/>
      <c r="J55" s="58"/>
    </row>
    <row r="56" spans="1:10">
      <c r="A56" s="21"/>
      <c r="B56" s="58"/>
      <c r="C56" s="68"/>
      <c r="D56" s="58"/>
      <c r="E56" s="58"/>
      <c r="F56" s="58"/>
      <c r="G56" s="58"/>
      <c r="H56" s="58"/>
      <c r="I56" s="58"/>
      <c r="J56" s="58"/>
    </row>
    <row r="57" spans="1:10">
      <c r="A57" s="21"/>
      <c r="B57" s="58"/>
      <c r="C57" s="68"/>
      <c r="D57" s="58"/>
      <c r="E57" s="58"/>
      <c r="F57" s="58"/>
      <c r="G57" s="58"/>
      <c r="H57" s="58"/>
      <c r="I57" s="58"/>
      <c r="J57" s="58"/>
    </row>
    <row r="58" spans="1:10">
      <c r="A58" s="21"/>
      <c r="B58" s="58"/>
      <c r="C58" s="68"/>
      <c r="D58" s="58"/>
      <c r="E58" s="58"/>
      <c r="F58" s="58"/>
      <c r="G58" s="58"/>
      <c r="H58" s="58"/>
      <c r="I58" s="58"/>
      <c r="J58" s="58"/>
    </row>
    <row r="59" spans="1:10">
      <c r="A59" s="21"/>
      <c r="B59" s="58"/>
      <c r="C59" s="68"/>
      <c r="D59" s="58"/>
      <c r="E59" s="58"/>
      <c r="F59" s="58"/>
      <c r="G59" s="58"/>
      <c r="H59" s="58"/>
      <c r="I59" s="58"/>
      <c r="J59" s="58"/>
    </row>
    <row r="60" spans="1:10">
      <c r="A60" s="21"/>
      <c r="B60" s="58"/>
      <c r="C60" s="68"/>
      <c r="D60" s="58"/>
      <c r="E60" s="58"/>
      <c r="F60" s="58"/>
      <c r="G60" s="58"/>
      <c r="H60" s="58"/>
      <c r="I60" s="58"/>
      <c r="J60" s="58"/>
    </row>
    <row r="61" spans="1:10">
      <c r="A61" s="21"/>
      <c r="B61" s="58"/>
      <c r="C61" s="68"/>
      <c r="D61" s="58"/>
      <c r="E61" s="58"/>
      <c r="F61" s="58"/>
      <c r="G61" s="58"/>
      <c r="H61" s="58"/>
      <c r="I61" s="58"/>
      <c r="J61" s="58"/>
    </row>
    <row r="62" spans="1:10">
      <c r="A62" s="21"/>
      <c r="B62" s="58"/>
      <c r="C62" s="68"/>
      <c r="D62" s="58"/>
      <c r="E62" s="58"/>
      <c r="F62" s="58"/>
      <c r="G62" s="58"/>
      <c r="H62" s="58"/>
      <c r="I62" s="58"/>
      <c r="J62" s="58"/>
    </row>
    <row r="63" spans="1:10">
      <c r="A63" s="21"/>
      <c r="B63" s="58"/>
      <c r="C63" s="58"/>
      <c r="D63" s="58"/>
      <c r="E63" s="58"/>
      <c r="F63" s="58"/>
      <c r="G63" s="58"/>
      <c r="H63" s="58"/>
      <c r="I63" s="58"/>
      <c r="J63" s="58"/>
    </row>
    <row r="64" spans="1:10">
      <c r="A64" s="21"/>
      <c r="B64" s="58"/>
      <c r="C64" s="58"/>
      <c r="D64" s="58"/>
      <c r="E64" s="58"/>
      <c r="F64" s="58"/>
      <c r="G64" s="58"/>
      <c r="H64" s="58"/>
      <c r="I64" s="58"/>
      <c r="J64" s="58"/>
    </row>
    <row r="65" spans="1:10">
      <c r="A65" s="21"/>
      <c r="B65" s="58"/>
      <c r="C65" s="68"/>
      <c r="D65" s="58"/>
      <c r="E65" s="58"/>
      <c r="F65" s="58"/>
      <c r="G65" s="58"/>
      <c r="H65" s="58"/>
      <c r="I65" s="58"/>
      <c r="J65" s="58"/>
    </row>
    <row r="66" spans="1:10">
      <c r="A66" s="21"/>
      <c r="B66" s="58"/>
      <c r="C66" s="58"/>
      <c r="D66" s="58"/>
      <c r="E66" s="58"/>
      <c r="F66" s="58"/>
      <c r="G66" s="58"/>
      <c r="H66" s="58"/>
      <c r="I66" s="58"/>
      <c r="J66" s="58"/>
    </row>
    <row r="67" spans="1:10">
      <c r="A67" s="21"/>
      <c r="B67" s="58"/>
      <c r="C67" s="68"/>
      <c r="D67" s="58"/>
      <c r="E67" s="58"/>
      <c r="F67" s="58"/>
      <c r="G67" s="58"/>
      <c r="H67" s="58"/>
      <c r="I67" s="58"/>
      <c r="J67" s="58"/>
    </row>
    <row r="68" spans="1:10">
      <c r="A68" s="21"/>
      <c r="B68" s="58"/>
      <c r="C68" s="68"/>
      <c r="D68" s="58"/>
      <c r="E68" s="58"/>
      <c r="F68" s="58"/>
      <c r="G68" s="58"/>
      <c r="H68" s="58"/>
      <c r="I68" s="58"/>
      <c r="J68" s="58"/>
    </row>
    <row r="69" spans="1:10">
      <c r="A69" s="21"/>
      <c r="B69" s="58"/>
      <c r="C69" s="68"/>
      <c r="D69" s="58"/>
      <c r="E69" s="58"/>
      <c r="F69" s="58"/>
      <c r="G69" s="58"/>
      <c r="H69" s="58"/>
      <c r="I69" s="58"/>
      <c r="J69" s="58"/>
    </row>
    <row r="70" spans="1:10">
      <c r="A70" s="21"/>
      <c r="B70" s="58"/>
      <c r="C70" s="68"/>
      <c r="D70" s="58"/>
      <c r="E70" s="58"/>
      <c r="F70" s="58"/>
      <c r="G70" s="58"/>
      <c r="H70" s="58"/>
      <c r="I70" s="58"/>
      <c r="J70" s="58"/>
    </row>
    <row r="71" spans="1:10">
      <c r="A71" s="21"/>
      <c r="B71" s="58"/>
      <c r="C71" s="68"/>
      <c r="D71" s="58"/>
      <c r="E71" s="58"/>
      <c r="F71" s="58"/>
      <c r="G71" s="58"/>
      <c r="H71" s="58"/>
      <c r="I71" s="58"/>
      <c r="J71" s="58"/>
    </row>
    <row r="72" spans="1:10">
      <c r="A72" s="21"/>
      <c r="B72" s="58"/>
      <c r="C72" s="58"/>
      <c r="D72" s="68"/>
      <c r="E72" s="68"/>
      <c r="F72" s="68"/>
      <c r="G72" s="58"/>
      <c r="H72" s="58"/>
      <c r="I72" s="58"/>
      <c r="J72" s="58"/>
    </row>
    <row r="73" spans="1:10">
      <c r="A73" s="21"/>
      <c r="B73" s="58"/>
      <c r="C73" s="68"/>
      <c r="D73" s="58"/>
      <c r="E73" s="58"/>
      <c r="F73" s="58"/>
      <c r="G73" s="58"/>
      <c r="H73" s="58"/>
      <c r="I73" s="58"/>
      <c r="J73" s="58"/>
    </row>
    <row r="74" spans="1:10">
      <c r="A74" s="21"/>
      <c r="B74" s="58"/>
      <c r="C74" s="68"/>
      <c r="D74" s="58"/>
      <c r="E74" s="58"/>
      <c r="F74" s="58"/>
      <c r="G74" s="58"/>
      <c r="H74" s="58"/>
      <c r="I74" s="58"/>
      <c r="J74" s="58"/>
    </row>
    <row r="75" spans="1:10">
      <c r="A75" s="21"/>
      <c r="B75" s="58"/>
      <c r="C75" s="68"/>
      <c r="D75" s="68"/>
      <c r="E75" s="68"/>
      <c r="F75" s="68"/>
      <c r="G75" s="58"/>
      <c r="H75" s="58"/>
      <c r="I75" s="58"/>
      <c r="J75" s="58"/>
    </row>
    <row r="76" spans="1:10">
      <c r="A76" s="21"/>
      <c r="B76" s="58"/>
      <c r="C76" s="68"/>
      <c r="D76" s="58"/>
      <c r="E76" s="58"/>
      <c r="F76" s="58"/>
      <c r="G76" s="58"/>
      <c r="H76" s="58"/>
      <c r="I76" s="58"/>
      <c r="J76" s="58"/>
    </row>
    <row r="77" spans="1:10">
      <c r="A77" s="21"/>
      <c r="B77" s="58"/>
      <c r="C77" s="68"/>
      <c r="D77" s="58"/>
      <c r="E77" s="58"/>
      <c r="F77" s="58"/>
      <c r="G77" s="58"/>
      <c r="H77" s="58"/>
      <c r="I77" s="58"/>
      <c r="J77" s="58"/>
    </row>
    <row r="78" spans="1:10">
      <c r="A78" s="21"/>
      <c r="B78" s="58"/>
      <c r="C78" s="58"/>
      <c r="D78" s="58"/>
      <c r="E78" s="58"/>
      <c r="F78" s="58"/>
      <c r="G78" s="58"/>
      <c r="H78" s="58"/>
      <c r="I78" s="58"/>
      <c r="J78" s="58"/>
    </row>
    <row r="79" spans="1:10">
      <c r="A79" s="21"/>
      <c r="B79" s="115"/>
      <c r="C79" s="115"/>
      <c r="D79" s="115"/>
      <c r="E79" s="115"/>
      <c r="F79" s="115"/>
      <c r="G79" s="115"/>
      <c r="H79" s="115"/>
      <c r="I79" s="115"/>
      <c r="J79" s="58"/>
    </row>
    <row r="80" spans="1:10">
      <c r="A80" s="21"/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30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{9BC11858-5ECA-47CB-A5E0-16A90095ED06}</x14:id>
        </ext>
      </extLst>
    </cfRule>
  </conditionalFormatting>
  <conditionalFormatting sqref="K7:K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{29C6ADB0-F541-47A0-B80C-6C82953DAE74}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C11858-5ECA-47CB-A5E0-16A90095ED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I30:I78</xm:sqref>
        </x14:conditionalFormatting>
        <x14:conditionalFormatting xmlns:xm="http://schemas.microsoft.com/office/excel/2006/main">
          <x14:cfRule type="dataBar" id="{29C6ADB0-F541-47A0-B80C-6C82953DAE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K7:K27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0"/>
  <sheetViews>
    <sheetView workbookViewId="0">
      <selection activeCell="C31" sqref="C31"/>
    </sheetView>
  </sheetViews>
  <sheetFormatPr defaultColWidth="8.85546875" defaultRowHeight="15"/>
  <cols>
    <col min="1" max="2" width="8.85546875" style="57"/>
    <col min="3" max="3" width="42.5703125" style="57" customWidth="1"/>
    <col min="4" max="4" width="7.5703125" style="57" customWidth="1"/>
    <col min="5" max="5" width="8.85546875" style="57" customWidth="1"/>
    <col min="6" max="6" width="5.42578125" style="57" customWidth="1"/>
    <col min="7" max="7" width="9.42578125" style="57" customWidth="1"/>
    <col min="8" max="8" width="16.140625" style="57" customWidth="1"/>
    <col min="9" max="9" width="8" style="57" customWidth="1"/>
    <col min="10" max="10" width="7.42578125" style="57" customWidth="1"/>
    <col min="11" max="11" width="12.28515625" style="57" customWidth="1"/>
    <col min="12" max="16384" width="8.85546875" style="57"/>
  </cols>
  <sheetData>
    <row r="1" spans="2:12">
      <c r="D1" s="58"/>
      <c r="E1" s="58"/>
      <c r="F1" s="58"/>
    </row>
    <row r="2" spans="2:12">
      <c r="B2" s="133"/>
      <c r="C2" s="133"/>
      <c r="D2" s="133"/>
      <c r="E2" s="133"/>
      <c r="F2" s="133"/>
      <c r="G2" s="201"/>
      <c r="H2" s="201"/>
      <c r="I2" s="133"/>
      <c r="J2" s="133"/>
    </row>
    <row r="3" spans="2:12">
      <c r="B3" s="132"/>
      <c r="C3" s="132"/>
      <c r="D3" s="5"/>
      <c r="E3" s="5"/>
      <c r="F3" s="5"/>
      <c r="G3" s="132"/>
      <c r="H3" s="132"/>
      <c r="I3" s="132"/>
      <c r="J3" s="132"/>
      <c r="K3" s="132"/>
      <c r="L3" s="132"/>
    </row>
    <row r="4" spans="2:12">
      <c r="B4" s="120"/>
      <c r="C4" s="107"/>
      <c r="D4" s="132"/>
      <c r="E4" s="132"/>
      <c r="F4" s="132"/>
      <c r="G4" s="132"/>
      <c r="H4" s="132"/>
      <c r="I4" s="49" t="s">
        <v>3</v>
      </c>
      <c r="J4" s="50"/>
      <c r="K4" s="16"/>
      <c r="L4" s="19"/>
    </row>
    <row r="5" spans="2:12">
      <c r="B5" s="119"/>
      <c r="C5" s="108"/>
      <c r="D5" s="46" t="s">
        <v>4</v>
      </c>
      <c r="E5" s="47"/>
      <c r="F5" s="48"/>
      <c r="G5" s="48"/>
      <c r="H5" s="48"/>
      <c r="I5" s="6" t="s">
        <v>0</v>
      </c>
      <c r="J5" s="6" t="s">
        <v>0</v>
      </c>
      <c r="K5" s="17"/>
      <c r="L5" s="18"/>
    </row>
    <row r="6" spans="2:12">
      <c r="B6" s="138" t="s">
        <v>5</v>
      </c>
      <c r="C6" s="109" t="s">
        <v>6</v>
      </c>
      <c r="D6" s="5">
        <v>1</v>
      </c>
      <c r="E6" s="5">
        <v>2</v>
      </c>
      <c r="F6" s="5">
        <v>3</v>
      </c>
      <c r="G6" s="58">
        <v>4</v>
      </c>
      <c r="H6" s="58">
        <v>5</v>
      </c>
      <c r="I6" s="7">
        <v>43586</v>
      </c>
      <c r="J6" s="26">
        <v>44409</v>
      </c>
      <c r="K6" s="6" t="s">
        <v>7</v>
      </c>
      <c r="L6" s="6" t="s">
        <v>8</v>
      </c>
    </row>
    <row r="7" spans="2:12">
      <c r="B7" s="122">
        <v>1</v>
      </c>
      <c r="C7" s="118" t="s">
        <v>309</v>
      </c>
      <c r="D7" s="125" t="s">
        <v>9</v>
      </c>
      <c r="E7" s="125" t="s">
        <v>10</v>
      </c>
      <c r="F7" s="125" t="s">
        <v>11</v>
      </c>
      <c r="G7" s="125" t="s">
        <v>325</v>
      </c>
      <c r="H7" s="126" t="s">
        <v>326</v>
      </c>
      <c r="I7" s="140">
        <v>2</v>
      </c>
      <c r="J7" s="8">
        <v>2</v>
      </c>
      <c r="K7" s="140">
        <f t="shared" ref="K7:K29" si="0">J7-I7</f>
        <v>0</v>
      </c>
      <c r="L7" s="140"/>
    </row>
    <row r="8" spans="2:12">
      <c r="B8" s="122">
        <v>2</v>
      </c>
      <c r="C8" s="118" t="s">
        <v>308</v>
      </c>
      <c r="D8" s="125" t="s">
        <v>9</v>
      </c>
      <c r="E8" s="125" t="s">
        <v>10</v>
      </c>
      <c r="F8" s="125" t="s">
        <v>11</v>
      </c>
      <c r="G8" s="125" t="s">
        <v>325</v>
      </c>
      <c r="H8" s="125" t="s">
        <v>326</v>
      </c>
      <c r="I8" s="140">
        <v>3</v>
      </c>
      <c r="J8" s="8">
        <v>3</v>
      </c>
      <c r="K8" s="140">
        <f t="shared" si="0"/>
        <v>0</v>
      </c>
      <c r="L8" s="140"/>
    </row>
    <row r="9" spans="2:12">
      <c r="B9" s="122">
        <v>3</v>
      </c>
      <c r="C9" s="118" t="s">
        <v>324</v>
      </c>
      <c r="D9" s="125" t="s">
        <v>12</v>
      </c>
      <c r="E9" s="125" t="s">
        <v>13</v>
      </c>
      <c r="F9" s="125" t="s">
        <v>14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  <c r="L9" s="140"/>
    </row>
    <row r="10" spans="2:12">
      <c r="B10" s="122">
        <v>4</v>
      </c>
      <c r="C10" s="118" t="s">
        <v>306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1</v>
      </c>
      <c r="J10" s="8">
        <v>1</v>
      </c>
      <c r="K10" s="140">
        <f t="shared" si="0"/>
        <v>0</v>
      </c>
      <c r="L10" s="140"/>
    </row>
    <row r="11" spans="2:12">
      <c r="B11" s="122">
        <v>5</v>
      </c>
      <c r="C11" s="118" t="s">
        <v>305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8">
        <v>0</v>
      </c>
      <c r="K11" s="140">
        <f t="shared" si="0"/>
        <v>0</v>
      </c>
      <c r="L11" s="140"/>
    </row>
    <row r="12" spans="2:12">
      <c r="B12" s="122">
        <v>7</v>
      </c>
      <c r="C12" s="118" t="s">
        <v>304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  <c r="L12" s="140"/>
    </row>
    <row r="13" spans="2:12">
      <c r="B13" s="122">
        <v>8</v>
      </c>
      <c r="C13" s="118" t="s">
        <v>303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0</v>
      </c>
      <c r="J13" s="8">
        <v>0</v>
      </c>
      <c r="K13" s="140">
        <f t="shared" si="0"/>
        <v>0</v>
      </c>
      <c r="L13" s="140"/>
    </row>
    <row r="14" spans="2:12">
      <c r="B14" s="122">
        <v>6</v>
      </c>
      <c r="C14" s="118" t="s">
        <v>302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2</v>
      </c>
      <c r="J14" s="8">
        <v>2</v>
      </c>
      <c r="K14" s="140">
        <f t="shared" si="0"/>
        <v>0</v>
      </c>
      <c r="L14" s="140">
        <v>1</v>
      </c>
    </row>
    <row r="15" spans="2:12">
      <c r="B15" s="122">
        <v>9</v>
      </c>
      <c r="C15" s="118" t="s">
        <v>301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3</v>
      </c>
      <c r="J15" s="8">
        <v>1</v>
      </c>
      <c r="K15" s="140">
        <f t="shared" si="0"/>
        <v>-2</v>
      </c>
      <c r="L15" s="140"/>
    </row>
    <row r="16" spans="2:12" ht="22.5">
      <c r="B16" s="122">
        <v>10</v>
      </c>
      <c r="C16" s="131" t="s">
        <v>300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1</v>
      </c>
      <c r="J16" s="8">
        <v>0</v>
      </c>
      <c r="K16" s="140">
        <f t="shared" si="0"/>
        <v>-1</v>
      </c>
      <c r="L16" s="140">
        <v>1</v>
      </c>
    </row>
    <row r="17" spans="2:12">
      <c r="B17" s="122">
        <v>11</v>
      </c>
      <c r="C17" s="118" t="s">
        <v>299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0</v>
      </c>
      <c r="K17" s="140">
        <f t="shared" si="0"/>
        <v>-2</v>
      </c>
      <c r="L17" s="140"/>
    </row>
    <row r="18" spans="2:12">
      <c r="B18" s="122">
        <v>12</v>
      </c>
      <c r="C18" s="118" t="s">
        <v>298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8">
        <v>2</v>
      </c>
      <c r="K18" s="140">
        <f t="shared" si="0"/>
        <v>0</v>
      </c>
      <c r="L18" s="140"/>
    </row>
    <row r="19" spans="2:12">
      <c r="B19" s="122">
        <v>13</v>
      </c>
      <c r="C19" s="118" t="s">
        <v>297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0</v>
      </c>
      <c r="J19" s="8">
        <v>0</v>
      </c>
      <c r="K19" s="140">
        <f t="shared" si="0"/>
        <v>0</v>
      </c>
      <c r="L19" s="140"/>
    </row>
    <row r="20" spans="2:12">
      <c r="B20" s="122">
        <v>14</v>
      </c>
      <c r="C20" s="118" t="s">
        <v>296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8">
        <v>1</v>
      </c>
      <c r="K20" s="140">
        <f t="shared" si="0"/>
        <v>-2</v>
      </c>
      <c r="L20" s="140"/>
    </row>
    <row r="21" spans="2:12">
      <c r="B21" s="122">
        <v>15</v>
      </c>
      <c r="C21" s="118" t="s">
        <v>291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8">
        <v>2</v>
      </c>
      <c r="K21" s="140">
        <f t="shared" si="0"/>
        <v>-1</v>
      </c>
      <c r="L21" s="140">
        <v>1</v>
      </c>
    </row>
    <row r="22" spans="2:12">
      <c r="B22" s="122">
        <v>16</v>
      </c>
      <c r="C22" s="118" t="s">
        <v>292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2</v>
      </c>
      <c r="K22" s="140">
        <f t="shared" si="0"/>
        <v>-1</v>
      </c>
      <c r="L22" s="140"/>
    </row>
    <row r="23" spans="2:12">
      <c r="B23" s="122">
        <v>17</v>
      </c>
      <c r="C23" s="118" t="s">
        <v>293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0</v>
      </c>
      <c r="J23" s="8">
        <v>2</v>
      </c>
      <c r="K23" s="140">
        <f t="shared" si="0"/>
        <v>2</v>
      </c>
      <c r="L23" s="140"/>
    </row>
    <row r="24" spans="2:12">
      <c r="B24" s="122">
        <v>18</v>
      </c>
      <c r="C24" s="118" t="s">
        <v>294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  <c r="L24" s="140"/>
    </row>
    <row r="25" spans="2:12">
      <c r="B25" s="122">
        <v>19</v>
      </c>
      <c r="C25" s="118" t="s">
        <v>290</v>
      </c>
      <c r="D25" s="125" t="s">
        <v>9</v>
      </c>
      <c r="E25" s="125" t="s">
        <v>10</v>
      </c>
      <c r="F25" s="125" t="s">
        <v>11</v>
      </c>
      <c r="G25" s="125" t="s">
        <v>325</v>
      </c>
      <c r="H25" s="125" t="s">
        <v>326</v>
      </c>
      <c r="I25" s="140">
        <v>3</v>
      </c>
      <c r="J25" s="8">
        <v>3</v>
      </c>
      <c r="K25" s="140">
        <f t="shared" si="0"/>
        <v>0</v>
      </c>
      <c r="L25" s="140"/>
    </row>
    <row r="26" spans="2:12">
      <c r="B26" s="122">
        <v>20</v>
      </c>
      <c r="C26" s="118" t="s">
        <v>295</v>
      </c>
      <c r="D26" s="127" t="s">
        <v>9</v>
      </c>
      <c r="E26" s="127" t="s">
        <v>10</v>
      </c>
      <c r="F26" s="127" t="s">
        <v>11</v>
      </c>
      <c r="G26" s="125" t="s">
        <v>325</v>
      </c>
      <c r="H26" s="125" t="s">
        <v>326</v>
      </c>
      <c r="I26" s="10">
        <v>3</v>
      </c>
      <c r="J26" s="11">
        <v>3</v>
      </c>
      <c r="K26" s="10">
        <f t="shared" si="0"/>
        <v>0</v>
      </c>
      <c r="L26" s="10"/>
    </row>
    <row r="27" spans="2:12">
      <c r="B27" s="122">
        <v>21</v>
      </c>
      <c r="C27" s="118" t="s">
        <v>289</v>
      </c>
      <c r="D27" s="125" t="s">
        <v>9</v>
      </c>
      <c r="E27" s="125" t="s">
        <v>10</v>
      </c>
      <c r="F27" s="125" t="s">
        <v>11</v>
      </c>
      <c r="G27" s="125" t="s">
        <v>325</v>
      </c>
      <c r="H27" s="125" t="s">
        <v>326</v>
      </c>
      <c r="I27" s="140">
        <v>1</v>
      </c>
      <c r="J27" s="140">
        <v>0</v>
      </c>
      <c r="K27" s="140">
        <f t="shared" si="0"/>
        <v>-1</v>
      </c>
      <c r="L27" s="140">
        <v>1</v>
      </c>
    </row>
    <row r="28" spans="2:12">
      <c r="B28" s="167" t="s">
        <v>349</v>
      </c>
      <c r="C28" s="167"/>
      <c r="D28" s="168"/>
      <c r="E28" s="168"/>
      <c r="F28" s="168"/>
      <c r="G28" s="168"/>
      <c r="H28" s="168"/>
      <c r="I28" s="167">
        <f>SUM(I7:I27)</f>
        <v>36</v>
      </c>
      <c r="J28" s="167">
        <f>SUM(J7:J27)</f>
        <v>28</v>
      </c>
      <c r="K28" s="167">
        <f t="shared" si="0"/>
        <v>-8</v>
      </c>
      <c r="L28" s="168"/>
    </row>
    <row r="29" spans="2:12">
      <c r="B29" s="167" t="s">
        <v>350</v>
      </c>
      <c r="C29" s="167"/>
      <c r="D29" s="168"/>
      <c r="E29" s="168"/>
      <c r="F29" s="168"/>
      <c r="G29" s="168"/>
      <c r="H29" s="168"/>
      <c r="I29" s="169">
        <f>I28/(3*74)</f>
        <v>0.16216216216216217</v>
      </c>
      <c r="J29" s="169">
        <f>J28/(3*74)</f>
        <v>0.12612612612612611</v>
      </c>
      <c r="K29" s="167">
        <f t="shared" si="0"/>
        <v>-3.6036036036036057E-2</v>
      </c>
      <c r="L29" s="168"/>
    </row>
    <row r="30" spans="2:12">
      <c r="B30" s="133"/>
      <c r="C30" s="133"/>
      <c r="D30" s="134"/>
      <c r="E30" s="134"/>
      <c r="F30" s="134"/>
      <c r="G30" s="133"/>
      <c r="H30" s="133"/>
      <c r="I30" s="133"/>
      <c r="J30" s="133"/>
    </row>
    <row r="31" spans="2:12">
      <c r="B31" s="133"/>
      <c r="C31" s="134"/>
      <c r="D31" s="133"/>
      <c r="E31" s="133"/>
      <c r="F31" s="133"/>
      <c r="G31" s="133"/>
      <c r="H31" s="133"/>
      <c r="I31" s="133"/>
      <c r="J31" s="133"/>
    </row>
    <row r="32" spans="2:12">
      <c r="B32" s="133"/>
      <c r="C32" s="133"/>
      <c r="D32" s="133"/>
      <c r="E32" s="133"/>
      <c r="F32" s="133"/>
      <c r="G32" s="133"/>
      <c r="H32" s="133"/>
      <c r="I32" s="133"/>
      <c r="J32" s="133"/>
    </row>
    <row r="33" spans="2:10">
      <c r="B33" s="133"/>
      <c r="C33" s="133"/>
      <c r="D33" s="133"/>
      <c r="E33" s="133"/>
      <c r="F33" s="133"/>
      <c r="G33" s="133"/>
      <c r="H33" s="133"/>
      <c r="I33" s="133"/>
      <c r="J33" s="133"/>
    </row>
    <row r="34" spans="2:10">
      <c r="B34" s="133"/>
      <c r="C34" s="133"/>
      <c r="D34" s="133"/>
      <c r="E34" s="133"/>
      <c r="F34" s="133"/>
      <c r="G34" s="133"/>
      <c r="H34" s="133"/>
      <c r="I34" s="133"/>
      <c r="J34" s="133"/>
    </row>
    <row r="35" spans="2:10">
      <c r="B35" s="133"/>
      <c r="C35" s="133"/>
      <c r="D35" s="133"/>
      <c r="E35" s="133"/>
      <c r="F35" s="133"/>
      <c r="G35" s="133"/>
      <c r="H35" s="133"/>
      <c r="I35" s="133"/>
      <c r="J35" s="133"/>
    </row>
    <row r="36" spans="2:10">
      <c r="B36" s="133"/>
      <c r="C36" s="133"/>
      <c r="D36" s="135"/>
      <c r="E36" s="133"/>
      <c r="F36" s="133"/>
      <c r="G36" s="133"/>
      <c r="H36" s="133"/>
      <c r="I36" s="133"/>
      <c r="J36" s="133"/>
    </row>
    <row r="37" spans="2:10">
      <c r="B37" s="133"/>
      <c r="C37" s="134"/>
      <c r="D37" s="133"/>
      <c r="E37" s="133"/>
      <c r="F37" s="133"/>
      <c r="G37" s="133"/>
      <c r="H37" s="133"/>
      <c r="I37" s="133"/>
      <c r="J37" s="133"/>
    </row>
    <row r="38" spans="2:10">
      <c r="B38" s="133"/>
      <c r="C38" s="133"/>
      <c r="D38" s="133"/>
      <c r="E38" s="133"/>
      <c r="F38" s="133"/>
      <c r="G38" s="133"/>
      <c r="H38" s="133"/>
      <c r="I38" s="133"/>
      <c r="J38" s="133"/>
    </row>
    <row r="39" spans="2:10">
      <c r="B39" s="133"/>
      <c r="C39" s="133"/>
      <c r="D39" s="133"/>
      <c r="E39" s="133"/>
      <c r="F39" s="133"/>
      <c r="G39" s="133"/>
      <c r="H39" s="133"/>
      <c r="I39" s="133"/>
      <c r="J39" s="133"/>
    </row>
    <row r="40" spans="2:10">
      <c r="B40" s="133"/>
      <c r="C40" s="133"/>
      <c r="D40" s="133"/>
      <c r="E40" s="133"/>
      <c r="F40" s="133"/>
      <c r="G40" s="133"/>
      <c r="H40" s="133"/>
      <c r="I40" s="133"/>
      <c r="J40" s="133"/>
    </row>
    <row r="41" spans="2:10">
      <c r="B41" s="133"/>
      <c r="C41" s="133"/>
      <c r="D41" s="133"/>
      <c r="E41" s="133"/>
      <c r="F41" s="133"/>
      <c r="G41" s="133"/>
      <c r="H41" s="133"/>
      <c r="I41" s="133"/>
      <c r="J41" s="133"/>
    </row>
    <row r="42" spans="2:10">
      <c r="B42" s="133"/>
      <c r="C42" s="134"/>
      <c r="D42" s="133"/>
      <c r="E42" s="133"/>
      <c r="F42" s="133"/>
      <c r="G42" s="133"/>
      <c r="H42" s="133"/>
      <c r="I42" s="133"/>
      <c r="J42" s="133"/>
    </row>
    <row r="43" spans="2:10">
      <c r="B43" s="133"/>
      <c r="C43" s="134"/>
      <c r="D43" s="133"/>
      <c r="E43" s="133"/>
      <c r="F43" s="133"/>
      <c r="G43" s="133"/>
      <c r="H43" s="133"/>
      <c r="I43" s="133"/>
      <c r="J43" s="133"/>
    </row>
    <row r="44" spans="2:10">
      <c r="B44" s="133"/>
      <c r="C44" s="134"/>
      <c r="D44" s="134"/>
      <c r="E44" s="134"/>
      <c r="F44" s="134"/>
      <c r="G44" s="133"/>
      <c r="H44" s="133"/>
      <c r="I44" s="133"/>
      <c r="J44" s="133"/>
    </row>
    <row r="45" spans="2:10">
      <c r="B45" s="133"/>
      <c r="C45" s="133"/>
      <c r="D45" s="133"/>
      <c r="E45" s="133"/>
      <c r="F45" s="133"/>
      <c r="G45" s="133"/>
      <c r="H45" s="133"/>
      <c r="I45" s="133"/>
      <c r="J45" s="133"/>
    </row>
    <row r="46" spans="2:10">
      <c r="B46" s="133"/>
      <c r="C46" s="134"/>
      <c r="D46" s="133"/>
      <c r="E46" s="133"/>
      <c r="F46" s="133"/>
      <c r="G46" s="133"/>
      <c r="H46" s="133"/>
      <c r="I46" s="133"/>
      <c r="J46" s="133"/>
    </row>
    <row r="47" spans="2:10">
      <c r="B47" s="133"/>
      <c r="C47" s="134"/>
      <c r="D47" s="134"/>
      <c r="E47" s="134"/>
      <c r="F47" s="134"/>
      <c r="G47" s="133"/>
      <c r="H47" s="133"/>
      <c r="I47" s="133"/>
      <c r="J47" s="133"/>
    </row>
    <row r="48" spans="2:10">
      <c r="B48" s="133"/>
      <c r="C48" s="133"/>
      <c r="D48" s="134"/>
      <c r="E48" s="134"/>
      <c r="F48" s="134"/>
      <c r="G48" s="133"/>
      <c r="H48" s="133"/>
      <c r="I48" s="133"/>
      <c r="J48" s="133"/>
    </row>
    <row r="49" spans="2:10">
      <c r="B49" s="133"/>
      <c r="C49" s="133"/>
      <c r="D49" s="134"/>
      <c r="E49" s="134"/>
      <c r="F49" s="134"/>
      <c r="G49" s="133"/>
      <c r="H49" s="133"/>
      <c r="I49" s="133"/>
      <c r="J49" s="133"/>
    </row>
    <row r="50" spans="2:10">
      <c r="B50" s="133"/>
      <c r="C50" s="134"/>
      <c r="D50" s="133"/>
      <c r="E50" s="133"/>
      <c r="F50" s="133"/>
      <c r="G50" s="133"/>
      <c r="H50" s="133"/>
      <c r="I50" s="133"/>
      <c r="J50" s="133"/>
    </row>
    <row r="51" spans="2:10">
      <c r="B51" s="133"/>
      <c r="C51" s="134"/>
      <c r="D51" s="133"/>
      <c r="E51" s="133"/>
      <c r="F51" s="133"/>
      <c r="G51" s="133"/>
      <c r="H51" s="133"/>
      <c r="I51" s="133"/>
      <c r="J51" s="133"/>
    </row>
    <row r="52" spans="2:10">
      <c r="B52" s="133"/>
      <c r="C52" s="133"/>
      <c r="D52" s="134"/>
      <c r="E52" s="134"/>
      <c r="F52" s="134"/>
      <c r="G52" s="133"/>
      <c r="H52" s="133"/>
      <c r="I52" s="133"/>
      <c r="J52" s="133"/>
    </row>
    <row r="53" spans="2:10">
      <c r="B53" s="133"/>
      <c r="C53" s="133"/>
      <c r="D53" s="134"/>
      <c r="E53" s="134"/>
      <c r="F53" s="134"/>
      <c r="G53" s="133"/>
      <c r="H53" s="133"/>
      <c r="I53" s="133"/>
      <c r="J53" s="133"/>
    </row>
    <row r="54" spans="2:10">
      <c r="B54" s="133"/>
      <c r="C54" s="133"/>
      <c r="D54" s="133"/>
      <c r="E54" s="133"/>
      <c r="F54" s="133"/>
      <c r="G54" s="133"/>
      <c r="H54" s="133"/>
      <c r="I54" s="133"/>
      <c r="J54" s="133"/>
    </row>
    <row r="55" spans="2:10">
      <c r="B55" s="133"/>
      <c r="C55" s="134"/>
      <c r="D55" s="134"/>
      <c r="E55" s="134"/>
      <c r="F55" s="134"/>
      <c r="G55" s="133"/>
      <c r="H55" s="133"/>
      <c r="I55" s="133"/>
      <c r="J55" s="133"/>
    </row>
    <row r="56" spans="2:10">
      <c r="B56" s="133"/>
      <c r="C56" s="134"/>
      <c r="D56" s="133"/>
      <c r="E56" s="133"/>
      <c r="F56" s="133"/>
      <c r="G56" s="133"/>
      <c r="H56" s="133"/>
      <c r="I56" s="133"/>
      <c r="J56" s="133"/>
    </row>
    <row r="57" spans="2:10">
      <c r="B57" s="133"/>
      <c r="C57" s="134"/>
      <c r="D57" s="133"/>
      <c r="E57" s="133"/>
      <c r="F57" s="133"/>
      <c r="G57" s="133"/>
      <c r="H57" s="133"/>
      <c r="I57" s="133"/>
      <c r="J57" s="133"/>
    </row>
    <row r="58" spans="2:10">
      <c r="B58" s="133"/>
      <c r="C58" s="134"/>
      <c r="D58" s="133"/>
      <c r="E58" s="133"/>
      <c r="F58" s="133"/>
      <c r="G58" s="133"/>
      <c r="H58" s="133"/>
      <c r="I58" s="133"/>
      <c r="J58" s="133"/>
    </row>
    <row r="59" spans="2:10">
      <c r="B59" s="133"/>
      <c r="C59" s="134"/>
      <c r="D59" s="133"/>
      <c r="E59" s="133"/>
      <c r="F59" s="133"/>
      <c r="G59" s="133"/>
      <c r="H59" s="133"/>
      <c r="I59" s="133"/>
      <c r="J59" s="133"/>
    </row>
    <row r="60" spans="2:10">
      <c r="B60" s="133"/>
      <c r="C60" s="134"/>
      <c r="D60" s="133"/>
      <c r="E60" s="133"/>
      <c r="F60" s="133"/>
      <c r="G60" s="133"/>
      <c r="H60" s="133"/>
      <c r="I60" s="133"/>
      <c r="J60" s="133"/>
    </row>
    <row r="61" spans="2:10">
      <c r="B61" s="133"/>
      <c r="C61" s="134"/>
      <c r="D61" s="133"/>
      <c r="E61" s="133"/>
      <c r="F61" s="133"/>
      <c r="G61" s="133"/>
      <c r="H61" s="133"/>
      <c r="I61" s="133"/>
      <c r="J61" s="133"/>
    </row>
    <row r="62" spans="2:10">
      <c r="B62" s="133"/>
      <c r="C62" s="134"/>
      <c r="D62" s="133"/>
      <c r="E62" s="133"/>
      <c r="F62" s="133"/>
      <c r="G62" s="133"/>
      <c r="H62" s="133"/>
      <c r="I62" s="133"/>
      <c r="J62" s="133"/>
    </row>
    <row r="63" spans="2:10">
      <c r="B63" s="133"/>
      <c r="C63" s="133"/>
      <c r="D63" s="133"/>
      <c r="E63" s="133"/>
      <c r="F63" s="133"/>
      <c r="G63" s="133"/>
      <c r="H63" s="133"/>
      <c r="I63" s="133"/>
      <c r="J63" s="133"/>
    </row>
    <row r="64" spans="2:10">
      <c r="B64" s="133"/>
      <c r="C64" s="133"/>
      <c r="D64" s="133"/>
      <c r="E64" s="133"/>
      <c r="F64" s="133"/>
      <c r="G64" s="133"/>
      <c r="H64" s="133"/>
      <c r="I64" s="133"/>
      <c r="J64" s="133"/>
    </row>
    <row r="65" spans="2:10">
      <c r="B65" s="133"/>
      <c r="C65" s="134"/>
      <c r="D65" s="133"/>
      <c r="E65" s="133"/>
      <c r="F65" s="133"/>
      <c r="G65" s="133"/>
      <c r="H65" s="133"/>
      <c r="I65" s="133"/>
      <c r="J65" s="133"/>
    </row>
    <row r="66" spans="2:10">
      <c r="B66" s="133"/>
      <c r="C66" s="133"/>
      <c r="D66" s="133"/>
      <c r="E66" s="133"/>
      <c r="F66" s="133"/>
      <c r="G66" s="133"/>
      <c r="H66" s="133"/>
      <c r="I66" s="133"/>
      <c r="J66" s="133"/>
    </row>
    <row r="67" spans="2:10">
      <c r="B67" s="133"/>
      <c r="C67" s="134"/>
      <c r="D67" s="133"/>
      <c r="E67" s="133"/>
      <c r="F67" s="133"/>
      <c r="G67" s="133"/>
      <c r="H67" s="133"/>
      <c r="I67" s="133"/>
      <c r="J67" s="133"/>
    </row>
    <row r="68" spans="2:10">
      <c r="B68" s="133"/>
      <c r="C68" s="134"/>
      <c r="D68" s="133"/>
      <c r="E68" s="133"/>
      <c r="F68" s="133"/>
      <c r="G68" s="133"/>
      <c r="H68" s="133"/>
      <c r="I68" s="133"/>
      <c r="J68" s="133"/>
    </row>
    <row r="69" spans="2:10">
      <c r="B69" s="133"/>
      <c r="C69" s="134"/>
      <c r="D69" s="133"/>
      <c r="E69" s="133"/>
      <c r="F69" s="133"/>
      <c r="G69" s="133"/>
      <c r="H69" s="133"/>
      <c r="I69" s="133"/>
      <c r="J69" s="133"/>
    </row>
    <row r="70" spans="2:10">
      <c r="B70" s="133"/>
      <c r="C70" s="134"/>
      <c r="D70" s="133"/>
      <c r="E70" s="133"/>
      <c r="F70" s="133"/>
      <c r="G70" s="133"/>
      <c r="H70" s="133"/>
      <c r="I70" s="133"/>
      <c r="J70" s="133"/>
    </row>
    <row r="71" spans="2:10">
      <c r="B71" s="133"/>
      <c r="C71" s="134"/>
      <c r="D71" s="133"/>
      <c r="E71" s="133"/>
      <c r="F71" s="133"/>
      <c r="G71" s="133"/>
      <c r="H71" s="133"/>
      <c r="I71" s="133"/>
      <c r="J71" s="133"/>
    </row>
    <row r="72" spans="2:10">
      <c r="B72" s="133"/>
      <c r="C72" s="133"/>
      <c r="D72" s="134"/>
      <c r="E72" s="134"/>
      <c r="F72" s="134"/>
      <c r="G72" s="133"/>
      <c r="H72" s="133"/>
      <c r="I72" s="133"/>
      <c r="J72" s="133"/>
    </row>
    <row r="73" spans="2:10">
      <c r="B73" s="133"/>
      <c r="C73" s="134"/>
      <c r="D73" s="133"/>
      <c r="E73" s="133"/>
      <c r="F73" s="133"/>
      <c r="G73" s="133"/>
      <c r="H73" s="133"/>
      <c r="I73" s="133"/>
      <c r="J73" s="133"/>
    </row>
    <row r="74" spans="2:10">
      <c r="B74" s="133"/>
      <c r="C74" s="134"/>
      <c r="D74" s="133"/>
      <c r="E74" s="133"/>
      <c r="F74" s="133"/>
      <c r="G74" s="133"/>
      <c r="H74" s="133"/>
      <c r="I74" s="133"/>
      <c r="J74" s="133"/>
    </row>
    <row r="75" spans="2:10">
      <c r="B75" s="133"/>
      <c r="C75" s="134"/>
      <c r="D75" s="134"/>
      <c r="E75" s="134"/>
      <c r="F75" s="134"/>
      <c r="G75" s="133"/>
      <c r="H75" s="133"/>
      <c r="I75" s="133"/>
      <c r="J75" s="133"/>
    </row>
    <row r="76" spans="2:10">
      <c r="B76" s="133"/>
      <c r="C76" s="134"/>
      <c r="D76" s="133"/>
      <c r="E76" s="133"/>
      <c r="F76" s="133"/>
      <c r="G76" s="133"/>
      <c r="H76" s="133"/>
      <c r="I76" s="133"/>
      <c r="J76" s="133"/>
    </row>
    <row r="77" spans="2:10">
      <c r="B77" s="133"/>
      <c r="C77" s="134"/>
      <c r="D77" s="133"/>
      <c r="E77" s="133"/>
      <c r="F77" s="133"/>
      <c r="G77" s="133"/>
      <c r="H77" s="133"/>
      <c r="I77" s="133"/>
      <c r="J77" s="133"/>
    </row>
    <row r="78" spans="2:10">
      <c r="B78" s="133"/>
      <c r="C78" s="133"/>
      <c r="D78" s="133"/>
      <c r="E78" s="133"/>
      <c r="F78" s="133"/>
      <c r="G78" s="133"/>
      <c r="H78" s="133"/>
      <c r="I78" s="133"/>
      <c r="J78" s="133"/>
    </row>
    <row r="79" spans="2:10">
      <c r="B79" s="136"/>
      <c r="C79" s="136"/>
      <c r="D79" s="136"/>
      <c r="E79" s="136"/>
      <c r="F79" s="136"/>
      <c r="G79" s="136"/>
      <c r="H79" s="136"/>
      <c r="I79" s="136"/>
      <c r="J79" s="133"/>
    </row>
    <row r="80" spans="2:10">
      <c r="B80" s="136"/>
      <c r="C80" s="136"/>
      <c r="D80" s="136"/>
      <c r="E80" s="136"/>
      <c r="F80" s="136"/>
      <c r="G80" s="137"/>
      <c r="H80" s="137"/>
      <c r="I80" s="136"/>
      <c r="J80" s="133"/>
    </row>
  </sheetData>
  <mergeCells count="1">
    <mergeCell ref="G2:H2"/>
  </mergeCells>
  <conditionalFormatting sqref="I30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{CD125B6C-1315-4C18-BF7F-2E77467FB6AA}</x14:id>
        </ext>
      </extLst>
    </cfRule>
  </conditionalFormatting>
  <conditionalFormatting sqref="K7:K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{AB5102C1-AD8B-4280-A627-E435A7CC864C}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D125B6C-1315-4C18-BF7F-2E77467FB6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I30:I78</xm:sqref>
        </x14:conditionalFormatting>
        <x14:conditionalFormatting xmlns:xm="http://schemas.microsoft.com/office/excel/2006/main">
          <x14:cfRule type="dataBar" id="{AB5102C1-AD8B-4280-A627-E435A7CC86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K7:K27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workbookViewId="0">
      <selection activeCell="E32" sqref="E32"/>
    </sheetView>
  </sheetViews>
  <sheetFormatPr defaultRowHeight="15"/>
  <cols>
    <col min="3" max="3" width="42.7109375" customWidth="1"/>
    <col min="4" max="4" width="7.42578125" customWidth="1"/>
    <col min="5" max="5" width="8.7109375" customWidth="1"/>
    <col min="6" max="6" width="5.5703125" customWidth="1"/>
    <col min="8" max="8" width="16.28515625" customWidth="1"/>
    <col min="9" max="9" width="7.7109375" customWidth="1"/>
    <col min="10" max="10" width="7.5703125" customWidth="1"/>
    <col min="11" max="11" width="11.7109375" customWidth="1"/>
  </cols>
  <sheetData>
    <row r="1" spans="1:12">
      <c r="A1" s="21"/>
      <c r="B1" s="21"/>
      <c r="C1" s="21"/>
      <c r="D1" s="5"/>
      <c r="E1" s="5"/>
      <c r="F1" s="5"/>
      <c r="G1" s="21"/>
      <c r="H1" s="21"/>
      <c r="I1" s="21"/>
      <c r="J1" s="21"/>
    </row>
    <row r="2" spans="1:12">
      <c r="A2" s="21"/>
      <c r="B2" s="58"/>
      <c r="C2" s="58"/>
      <c r="D2" s="58"/>
      <c r="E2" s="58"/>
      <c r="F2" s="58"/>
      <c r="G2" s="198"/>
      <c r="H2" s="198"/>
      <c r="I2" s="58"/>
      <c r="J2" s="58"/>
    </row>
    <row r="3" spans="1:12">
      <c r="A3" s="21"/>
      <c r="B3" s="132"/>
      <c r="C3" s="132"/>
      <c r="D3" s="5"/>
      <c r="E3" s="5"/>
      <c r="F3" s="5"/>
      <c r="G3" s="132"/>
      <c r="H3" s="132"/>
      <c r="I3" s="132"/>
      <c r="J3" s="132"/>
      <c r="K3" s="132"/>
      <c r="L3" s="132"/>
    </row>
    <row r="4" spans="1:12">
      <c r="A4" s="21"/>
      <c r="B4" s="120"/>
      <c r="C4" s="107"/>
      <c r="D4" s="132"/>
      <c r="E4" s="132"/>
      <c r="F4" s="132"/>
      <c r="G4" s="132"/>
      <c r="H4" s="132"/>
      <c r="I4" s="49" t="s">
        <v>3</v>
      </c>
      <c r="J4" s="50"/>
      <c r="K4" s="16"/>
      <c r="L4" s="19"/>
    </row>
    <row r="5" spans="1:12">
      <c r="A5" s="21"/>
      <c r="B5" s="119"/>
      <c r="C5" s="108"/>
      <c r="D5" s="46" t="s">
        <v>4</v>
      </c>
      <c r="E5" s="47"/>
      <c r="F5" s="48"/>
      <c r="G5" s="48"/>
      <c r="H5" s="48"/>
      <c r="I5" s="6" t="s">
        <v>0</v>
      </c>
      <c r="J5" s="6" t="s">
        <v>0</v>
      </c>
      <c r="K5" s="17"/>
      <c r="L5" s="18"/>
    </row>
    <row r="6" spans="1:12">
      <c r="A6" s="21"/>
      <c r="B6" s="138" t="s">
        <v>5</v>
      </c>
      <c r="C6" s="109" t="s">
        <v>6</v>
      </c>
      <c r="D6" s="5">
        <v>1</v>
      </c>
      <c r="E6" s="5">
        <v>2</v>
      </c>
      <c r="F6" s="5">
        <v>3</v>
      </c>
      <c r="G6" s="58">
        <v>4</v>
      </c>
      <c r="H6" s="58">
        <v>5</v>
      </c>
      <c r="I6" s="7">
        <v>43586</v>
      </c>
      <c r="J6" s="26">
        <v>44409</v>
      </c>
      <c r="K6" s="6" t="s">
        <v>7</v>
      </c>
      <c r="L6" s="6" t="s">
        <v>8</v>
      </c>
    </row>
    <row r="7" spans="1:12">
      <c r="A7" s="21"/>
      <c r="B7" s="122">
        <v>1</v>
      </c>
      <c r="C7" s="118" t="s">
        <v>309</v>
      </c>
      <c r="D7" s="125" t="s">
        <v>9</v>
      </c>
      <c r="E7" s="125" t="s">
        <v>10</v>
      </c>
      <c r="F7" s="125" t="s">
        <v>11</v>
      </c>
      <c r="G7" s="125" t="s">
        <v>325</v>
      </c>
      <c r="H7" s="126" t="s">
        <v>326</v>
      </c>
      <c r="I7" s="140">
        <v>0</v>
      </c>
      <c r="J7" s="8">
        <v>0</v>
      </c>
      <c r="K7" s="140">
        <f t="shared" ref="K7:K29" si="0">J7-I7</f>
        <v>0</v>
      </c>
      <c r="L7" s="140"/>
    </row>
    <row r="8" spans="1:12">
      <c r="A8" s="21"/>
      <c r="B8" s="122">
        <v>2</v>
      </c>
      <c r="C8" s="118" t="s">
        <v>308</v>
      </c>
      <c r="D8" s="125" t="s">
        <v>9</v>
      </c>
      <c r="E8" s="125" t="s">
        <v>10</v>
      </c>
      <c r="F8" s="125" t="s">
        <v>11</v>
      </c>
      <c r="G8" s="125" t="s">
        <v>325</v>
      </c>
      <c r="H8" s="125" t="s">
        <v>326</v>
      </c>
      <c r="I8" s="140">
        <v>3</v>
      </c>
      <c r="J8" s="8">
        <v>3</v>
      </c>
      <c r="K8" s="140">
        <f t="shared" si="0"/>
        <v>0</v>
      </c>
      <c r="L8" s="140"/>
    </row>
    <row r="9" spans="1:12">
      <c r="A9" s="21"/>
      <c r="B9" s="122">
        <v>3</v>
      </c>
      <c r="C9" s="118" t="s">
        <v>324</v>
      </c>
      <c r="D9" s="125" t="s">
        <v>12</v>
      </c>
      <c r="E9" s="125" t="s">
        <v>13</v>
      </c>
      <c r="F9" s="125" t="s">
        <v>14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  <c r="L9" s="140"/>
    </row>
    <row r="10" spans="1:12">
      <c r="A10" s="21"/>
      <c r="B10" s="122">
        <v>4</v>
      </c>
      <c r="C10" s="118" t="s">
        <v>306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1</v>
      </c>
      <c r="J10" s="8">
        <v>1</v>
      </c>
      <c r="K10" s="140">
        <f t="shared" si="0"/>
        <v>0</v>
      </c>
      <c r="L10" s="140"/>
    </row>
    <row r="11" spans="1:12">
      <c r="A11" s="21"/>
      <c r="B11" s="122">
        <v>5</v>
      </c>
      <c r="C11" s="118" t="s">
        <v>305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3</v>
      </c>
      <c r="J11" s="8">
        <v>1</v>
      </c>
      <c r="K11" s="140">
        <f t="shared" si="0"/>
        <v>-2</v>
      </c>
      <c r="L11" s="140"/>
    </row>
    <row r="12" spans="1:12">
      <c r="A12" s="21"/>
      <c r="B12" s="122">
        <v>7</v>
      </c>
      <c r="C12" s="118" t="s">
        <v>304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  <c r="L12" s="140"/>
    </row>
    <row r="13" spans="1:12">
      <c r="A13" s="21"/>
      <c r="B13" s="122">
        <v>8</v>
      </c>
      <c r="C13" s="118" t="s">
        <v>303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0</v>
      </c>
      <c r="J13" s="8">
        <v>0</v>
      </c>
      <c r="K13" s="140">
        <f t="shared" si="0"/>
        <v>0</v>
      </c>
      <c r="L13" s="140"/>
    </row>
    <row r="14" spans="1:12">
      <c r="A14" s="21"/>
      <c r="B14" s="122">
        <v>6</v>
      </c>
      <c r="C14" s="118" t="s">
        <v>302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2</v>
      </c>
      <c r="J14" s="8">
        <v>2</v>
      </c>
      <c r="K14" s="140">
        <f t="shared" si="0"/>
        <v>0</v>
      </c>
      <c r="L14" s="140">
        <v>1</v>
      </c>
    </row>
    <row r="15" spans="1:12">
      <c r="A15" s="21"/>
      <c r="B15" s="122">
        <v>9</v>
      </c>
      <c r="C15" s="118" t="s">
        <v>301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3</v>
      </c>
      <c r="J15" s="8">
        <v>1</v>
      </c>
      <c r="K15" s="140">
        <f t="shared" si="0"/>
        <v>-2</v>
      </c>
      <c r="L15" s="140"/>
    </row>
    <row r="16" spans="1:12" ht="22.5">
      <c r="A16" s="21"/>
      <c r="B16" s="122">
        <v>10</v>
      </c>
      <c r="C16" s="131" t="s">
        <v>300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1</v>
      </c>
      <c r="J16" s="8">
        <v>1</v>
      </c>
      <c r="K16" s="140">
        <f t="shared" si="0"/>
        <v>0</v>
      </c>
      <c r="L16" s="140">
        <v>1</v>
      </c>
    </row>
    <row r="17" spans="1:12">
      <c r="A17" s="21"/>
      <c r="B17" s="122">
        <v>11</v>
      </c>
      <c r="C17" s="118" t="s">
        <v>299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  <c r="L17" s="140"/>
    </row>
    <row r="18" spans="1:12">
      <c r="A18" s="21"/>
      <c r="B18" s="122">
        <v>12</v>
      </c>
      <c r="C18" s="118" t="s">
        <v>298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8">
        <v>2</v>
      </c>
      <c r="K18" s="140">
        <f t="shared" si="0"/>
        <v>0</v>
      </c>
      <c r="L18" s="140"/>
    </row>
    <row r="19" spans="1:12">
      <c r="A19" s="21"/>
      <c r="B19" s="122">
        <v>13</v>
      </c>
      <c r="C19" s="118" t="s">
        <v>297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0</v>
      </c>
      <c r="J19" s="8">
        <v>0</v>
      </c>
      <c r="K19" s="140">
        <f t="shared" si="0"/>
        <v>0</v>
      </c>
      <c r="L19" s="140"/>
    </row>
    <row r="20" spans="1:12">
      <c r="A20" s="21"/>
      <c r="B20" s="122">
        <v>14</v>
      </c>
      <c r="C20" s="118" t="s">
        <v>296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2</v>
      </c>
      <c r="J20" s="8">
        <v>1</v>
      </c>
      <c r="K20" s="140">
        <f t="shared" si="0"/>
        <v>-1</v>
      </c>
      <c r="L20" s="140"/>
    </row>
    <row r="21" spans="1:12">
      <c r="A21" s="21"/>
      <c r="B21" s="122">
        <v>15</v>
      </c>
      <c r="C21" s="118" t="s">
        <v>291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1</v>
      </c>
      <c r="J21" s="8">
        <v>2</v>
      </c>
      <c r="K21" s="140">
        <f t="shared" si="0"/>
        <v>1</v>
      </c>
      <c r="L21" s="140">
        <v>1</v>
      </c>
    </row>
    <row r="22" spans="1:12">
      <c r="A22" s="21"/>
      <c r="B22" s="122">
        <v>16</v>
      </c>
      <c r="C22" s="118" t="s">
        <v>292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3</v>
      </c>
      <c r="K22" s="140">
        <f t="shared" si="0"/>
        <v>0</v>
      </c>
      <c r="L22" s="140"/>
    </row>
    <row r="23" spans="1:12">
      <c r="A23" s="21"/>
      <c r="B23" s="122">
        <v>17</v>
      </c>
      <c r="C23" s="118" t="s">
        <v>293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0</v>
      </c>
      <c r="J23" s="8">
        <v>0</v>
      </c>
      <c r="K23" s="140">
        <f t="shared" si="0"/>
        <v>0</v>
      </c>
      <c r="L23" s="140"/>
    </row>
    <row r="24" spans="1:12">
      <c r="A24" s="21"/>
      <c r="B24" s="122">
        <v>18</v>
      </c>
      <c r="C24" s="118" t="s">
        <v>294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  <c r="L24" s="140"/>
    </row>
    <row r="25" spans="1:12">
      <c r="A25" s="21"/>
      <c r="B25" s="122">
        <v>19</v>
      </c>
      <c r="C25" s="118" t="s">
        <v>290</v>
      </c>
      <c r="D25" s="125" t="s">
        <v>9</v>
      </c>
      <c r="E25" s="125" t="s">
        <v>10</v>
      </c>
      <c r="F25" s="125" t="s">
        <v>11</v>
      </c>
      <c r="G25" s="125" t="s">
        <v>325</v>
      </c>
      <c r="H25" s="125" t="s">
        <v>326</v>
      </c>
      <c r="I25" s="140">
        <v>3</v>
      </c>
      <c r="J25" s="8">
        <v>3</v>
      </c>
      <c r="K25" s="140">
        <f t="shared" si="0"/>
        <v>0</v>
      </c>
      <c r="L25" s="140"/>
    </row>
    <row r="26" spans="1:12">
      <c r="A26" s="21"/>
      <c r="B26" s="122">
        <v>20</v>
      </c>
      <c r="C26" s="118" t="s">
        <v>295</v>
      </c>
      <c r="D26" s="127" t="s">
        <v>9</v>
      </c>
      <c r="E26" s="127" t="s">
        <v>10</v>
      </c>
      <c r="F26" s="127" t="s">
        <v>11</v>
      </c>
      <c r="G26" s="125" t="s">
        <v>325</v>
      </c>
      <c r="H26" s="125" t="s">
        <v>326</v>
      </c>
      <c r="I26" s="10">
        <v>3</v>
      </c>
      <c r="J26" s="11">
        <v>3</v>
      </c>
      <c r="K26" s="10">
        <f t="shared" si="0"/>
        <v>0</v>
      </c>
      <c r="L26" s="10"/>
    </row>
    <row r="27" spans="1:12">
      <c r="A27" s="21"/>
      <c r="B27" s="122">
        <v>21</v>
      </c>
      <c r="C27" s="118" t="s">
        <v>289</v>
      </c>
      <c r="D27" s="125" t="s">
        <v>9</v>
      </c>
      <c r="E27" s="125" t="s">
        <v>10</v>
      </c>
      <c r="F27" s="125" t="s">
        <v>11</v>
      </c>
      <c r="G27" s="125" t="s">
        <v>325</v>
      </c>
      <c r="H27" s="125" t="s">
        <v>326</v>
      </c>
      <c r="I27" s="140">
        <v>1</v>
      </c>
      <c r="J27" s="140">
        <v>0</v>
      </c>
      <c r="K27" s="140">
        <f t="shared" si="0"/>
        <v>-1</v>
      </c>
      <c r="L27" s="140">
        <v>1</v>
      </c>
    </row>
    <row r="28" spans="1:12">
      <c r="A28" s="21"/>
      <c r="B28" s="167" t="s">
        <v>349</v>
      </c>
      <c r="C28" s="167"/>
      <c r="D28" s="168"/>
      <c r="E28" s="168"/>
      <c r="F28" s="168"/>
      <c r="G28" s="168"/>
      <c r="H28" s="168"/>
      <c r="I28" s="167">
        <f>SUM(I7:I27)</f>
        <v>34</v>
      </c>
      <c r="J28" s="167">
        <f>SUM(J7:J27)</f>
        <v>29</v>
      </c>
      <c r="K28" s="167">
        <f t="shared" si="0"/>
        <v>-5</v>
      </c>
      <c r="L28" s="168"/>
    </row>
    <row r="29" spans="1:12">
      <c r="A29" s="21"/>
      <c r="B29" s="167" t="s">
        <v>350</v>
      </c>
      <c r="C29" s="167"/>
      <c r="D29" s="168"/>
      <c r="E29" s="168"/>
      <c r="F29" s="168"/>
      <c r="G29" s="168"/>
      <c r="H29" s="168"/>
      <c r="I29" s="169">
        <f>I28/(3*74)</f>
        <v>0.15315315315315314</v>
      </c>
      <c r="J29" s="169">
        <f>J28/(3*74)</f>
        <v>0.13063063063063063</v>
      </c>
      <c r="K29" s="167">
        <f t="shared" si="0"/>
        <v>-2.2522522522522515E-2</v>
      </c>
      <c r="L29" s="168"/>
    </row>
    <row r="30" spans="1:12">
      <c r="A30" s="21"/>
      <c r="B30" s="58"/>
      <c r="C30" s="58"/>
      <c r="D30" s="68"/>
      <c r="E30" s="68"/>
      <c r="F30" s="68"/>
      <c r="G30" s="58"/>
      <c r="H30" s="58"/>
      <c r="I30" s="58"/>
      <c r="J30" s="58"/>
    </row>
    <row r="31" spans="1:12">
      <c r="A31" s="21"/>
      <c r="B31" s="58"/>
      <c r="C31" s="68"/>
      <c r="D31" s="58"/>
      <c r="E31" s="58"/>
      <c r="F31" s="58"/>
      <c r="G31" s="58"/>
      <c r="H31" s="58"/>
      <c r="I31" s="58"/>
      <c r="J31" s="58"/>
    </row>
    <row r="32" spans="1:12">
      <c r="A32" s="21"/>
      <c r="B32" s="58"/>
      <c r="C32" s="58"/>
      <c r="D32" s="58"/>
      <c r="E32" s="58"/>
      <c r="F32" s="58"/>
      <c r="G32" s="58"/>
      <c r="H32" s="58"/>
      <c r="I32" s="58"/>
      <c r="J32" s="58"/>
    </row>
    <row r="33" spans="1:10">
      <c r="A33" s="21"/>
      <c r="B33" s="58"/>
      <c r="C33" s="58"/>
      <c r="D33" s="58"/>
      <c r="E33" s="58"/>
      <c r="F33" s="58"/>
      <c r="G33" s="58"/>
      <c r="H33" s="58"/>
      <c r="I33" s="58"/>
      <c r="J33" s="58"/>
    </row>
    <row r="34" spans="1:10">
      <c r="A34" s="21"/>
      <c r="B34" s="58"/>
      <c r="C34" s="58"/>
      <c r="D34" s="58"/>
      <c r="E34" s="58"/>
      <c r="F34" s="58"/>
      <c r="G34" s="58"/>
      <c r="H34" s="58"/>
      <c r="I34" s="58"/>
      <c r="J34" s="58"/>
    </row>
    <row r="35" spans="1:10">
      <c r="A35" s="21"/>
      <c r="B35" s="58"/>
      <c r="C35" s="58"/>
      <c r="D35" s="58"/>
      <c r="E35" s="58"/>
      <c r="F35" s="58"/>
      <c r="G35" s="58"/>
      <c r="H35" s="58"/>
      <c r="I35" s="58"/>
      <c r="J35" s="58"/>
    </row>
    <row r="36" spans="1:10">
      <c r="A36" s="21"/>
      <c r="B36" s="58"/>
      <c r="C36" s="58"/>
      <c r="D36" s="114"/>
      <c r="E36" s="58"/>
      <c r="F36" s="58"/>
      <c r="G36" s="58"/>
      <c r="H36" s="58"/>
      <c r="I36" s="58"/>
      <c r="J36" s="58"/>
    </row>
    <row r="37" spans="1:10">
      <c r="A37" s="21"/>
      <c r="B37" s="58"/>
      <c r="C37" s="68"/>
      <c r="D37" s="58"/>
      <c r="E37" s="58"/>
      <c r="F37" s="58"/>
      <c r="G37" s="58"/>
      <c r="H37" s="58"/>
      <c r="I37" s="58"/>
      <c r="J37" s="58"/>
    </row>
    <row r="38" spans="1:10">
      <c r="A38" s="21"/>
      <c r="B38" s="58"/>
      <c r="C38" s="58"/>
      <c r="D38" s="58"/>
      <c r="E38" s="58"/>
      <c r="F38" s="58"/>
      <c r="G38" s="58"/>
      <c r="H38" s="58"/>
      <c r="I38" s="58"/>
      <c r="J38" s="58"/>
    </row>
    <row r="39" spans="1:10">
      <c r="A39" s="21"/>
      <c r="B39" s="58"/>
      <c r="C39" s="58"/>
      <c r="D39" s="58"/>
      <c r="E39" s="58"/>
      <c r="F39" s="58"/>
      <c r="G39" s="58"/>
      <c r="H39" s="58"/>
      <c r="I39" s="58"/>
      <c r="J39" s="58"/>
    </row>
    <row r="40" spans="1:10">
      <c r="A40" s="21"/>
      <c r="B40" s="58"/>
      <c r="C40" s="58"/>
      <c r="D40" s="58"/>
      <c r="E40" s="58"/>
      <c r="F40" s="58"/>
      <c r="G40" s="58"/>
      <c r="H40" s="58"/>
      <c r="I40" s="58"/>
      <c r="J40" s="58"/>
    </row>
    <row r="41" spans="1:10">
      <c r="A41" s="21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21"/>
      <c r="B42" s="58"/>
      <c r="C42" s="68"/>
      <c r="D42" s="58"/>
      <c r="E42" s="58"/>
      <c r="F42" s="58"/>
      <c r="G42" s="58"/>
      <c r="H42" s="58"/>
      <c r="I42" s="58"/>
      <c r="J42" s="58"/>
    </row>
    <row r="43" spans="1:10">
      <c r="A43" s="21"/>
      <c r="B43" s="58"/>
      <c r="C43" s="68"/>
      <c r="D43" s="58"/>
      <c r="E43" s="58"/>
      <c r="F43" s="58"/>
      <c r="G43" s="58"/>
      <c r="H43" s="58"/>
      <c r="I43" s="58"/>
      <c r="J43" s="58"/>
    </row>
    <row r="44" spans="1:10">
      <c r="A44" s="21"/>
      <c r="B44" s="58"/>
      <c r="C44" s="68"/>
      <c r="D44" s="68"/>
      <c r="E44" s="68"/>
      <c r="F44" s="68"/>
      <c r="G44" s="58"/>
      <c r="H44" s="58"/>
      <c r="I44" s="58"/>
      <c r="J44" s="58"/>
    </row>
    <row r="45" spans="1:10">
      <c r="A45" s="21"/>
      <c r="B45" s="58"/>
      <c r="C45" s="58"/>
      <c r="D45" s="58"/>
      <c r="E45" s="58"/>
      <c r="F45" s="58"/>
      <c r="G45" s="58"/>
      <c r="H45" s="58"/>
      <c r="I45" s="58"/>
      <c r="J45" s="58"/>
    </row>
    <row r="46" spans="1:10">
      <c r="A46" s="21"/>
      <c r="B46" s="58"/>
      <c r="C46" s="68"/>
      <c r="D46" s="58"/>
      <c r="E46" s="58"/>
      <c r="F46" s="58"/>
      <c r="G46" s="58"/>
      <c r="H46" s="58"/>
      <c r="I46" s="58"/>
      <c r="J46" s="58"/>
    </row>
    <row r="47" spans="1:10">
      <c r="A47" s="21"/>
      <c r="B47" s="58"/>
      <c r="C47" s="68"/>
      <c r="D47" s="68"/>
      <c r="E47" s="68"/>
      <c r="F47" s="68"/>
      <c r="G47" s="58"/>
      <c r="H47" s="58"/>
      <c r="I47" s="58"/>
      <c r="J47" s="58"/>
    </row>
    <row r="48" spans="1:10">
      <c r="A48" s="21"/>
      <c r="B48" s="58"/>
      <c r="C48" s="58"/>
      <c r="D48" s="68"/>
      <c r="E48" s="68"/>
      <c r="F48" s="68"/>
      <c r="G48" s="58"/>
      <c r="H48" s="58"/>
      <c r="I48" s="58"/>
      <c r="J48" s="58"/>
    </row>
    <row r="49" spans="1:10">
      <c r="A49" s="21"/>
      <c r="B49" s="58"/>
      <c r="C49" s="58"/>
      <c r="D49" s="68"/>
      <c r="E49" s="68"/>
      <c r="F49" s="68"/>
      <c r="G49" s="58"/>
      <c r="H49" s="58"/>
      <c r="I49" s="58"/>
      <c r="J49" s="58"/>
    </row>
    <row r="50" spans="1:10">
      <c r="A50" s="21"/>
      <c r="B50" s="58"/>
      <c r="C50" s="68"/>
      <c r="D50" s="58"/>
      <c r="E50" s="58"/>
      <c r="F50" s="58"/>
      <c r="G50" s="58"/>
      <c r="H50" s="58"/>
      <c r="I50" s="58"/>
      <c r="J50" s="58"/>
    </row>
    <row r="51" spans="1:10">
      <c r="A51" s="21"/>
      <c r="B51" s="58"/>
      <c r="C51" s="68"/>
      <c r="D51" s="58"/>
      <c r="E51" s="58"/>
      <c r="F51" s="58"/>
      <c r="G51" s="58"/>
      <c r="H51" s="58"/>
      <c r="I51" s="58"/>
      <c r="J51" s="58"/>
    </row>
    <row r="52" spans="1:10">
      <c r="A52" s="21"/>
      <c r="B52" s="58"/>
      <c r="C52" s="58"/>
      <c r="D52" s="68"/>
      <c r="E52" s="68"/>
      <c r="F52" s="68"/>
      <c r="G52" s="58"/>
      <c r="H52" s="58"/>
      <c r="I52" s="58"/>
      <c r="J52" s="58"/>
    </row>
    <row r="53" spans="1:10">
      <c r="A53" s="21"/>
      <c r="B53" s="58"/>
      <c r="C53" s="58"/>
      <c r="D53" s="68"/>
      <c r="E53" s="68"/>
      <c r="F53" s="68"/>
      <c r="G53" s="58"/>
      <c r="H53" s="58"/>
      <c r="I53" s="58"/>
      <c r="J53" s="58"/>
    </row>
    <row r="54" spans="1:10">
      <c r="A54" s="21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21"/>
      <c r="B55" s="58"/>
      <c r="C55" s="68"/>
      <c r="D55" s="68"/>
      <c r="E55" s="68"/>
      <c r="F55" s="68"/>
      <c r="G55" s="58"/>
      <c r="H55" s="58"/>
      <c r="I55" s="58"/>
      <c r="J55" s="58"/>
    </row>
    <row r="56" spans="1:10">
      <c r="A56" s="21"/>
      <c r="B56" s="58"/>
      <c r="C56" s="68"/>
      <c r="D56" s="58"/>
      <c r="E56" s="58"/>
      <c r="F56" s="58"/>
      <c r="G56" s="58"/>
      <c r="H56" s="58"/>
      <c r="I56" s="58"/>
      <c r="J56" s="58"/>
    </row>
    <row r="57" spans="1:10">
      <c r="A57" s="21"/>
      <c r="B57" s="58"/>
      <c r="C57" s="68"/>
      <c r="D57" s="58"/>
      <c r="E57" s="58"/>
      <c r="F57" s="58"/>
      <c r="G57" s="58"/>
      <c r="H57" s="58"/>
      <c r="I57" s="58"/>
      <c r="J57" s="58"/>
    </row>
    <row r="58" spans="1:10">
      <c r="A58" s="21"/>
      <c r="B58" s="58"/>
      <c r="C58" s="68"/>
      <c r="D58" s="58"/>
      <c r="E58" s="58"/>
      <c r="F58" s="58"/>
      <c r="G58" s="58"/>
      <c r="H58" s="58"/>
      <c r="I58" s="58"/>
      <c r="J58" s="58"/>
    </row>
    <row r="59" spans="1:10">
      <c r="A59" s="21"/>
      <c r="B59" s="58"/>
      <c r="C59" s="68"/>
      <c r="D59" s="58"/>
      <c r="E59" s="58"/>
      <c r="F59" s="58"/>
      <c r="G59" s="58"/>
      <c r="H59" s="58"/>
      <c r="I59" s="58"/>
      <c r="J59" s="58"/>
    </row>
    <row r="60" spans="1:10">
      <c r="A60" s="21"/>
      <c r="B60" s="58"/>
      <c r="C60" s="68"/>
      <c r="D60" s="58"/>
      <c r="E60" s="58"/>
      <c r="F60" s="58"/>
      <c r="G60" s="58"/>
      <c r="H60" s="58"/>
      <c r="I60" s="58"/>
      <c r="J60" s="58"/>
    </row>
    <row r="61" spans="1:10">
      <c r="A61" s="21"/>
      <c r="B61" s="58"/>
      <c r="C61" s="68"/>
      <c r="D61" s="58"/>
      <c r="E61" s="58"/>
      <c r="F61" s="58"/>
      <c r="G61" s="58"/>
      <c r="H61" s="58"/>
      <c r="I61" s="58"/>
      <c r="J61" s="58"/>
    </row>
    <row r="62" spans="1:10">
      <c r="A62" s="21"/>
      <c r="B62" s="58"/>
      <c r="C62" s="68"/>
      <c r="D62" s="58"/>
      <c r="E62" s="58"/>
      <c r="F62" s="58"/>
      <c r="G62" s="58"/>
      <c r="H62" s="58"/>
      <c r="I62" s="58"/>
      <c r="J62" s="58"/>
    </row>
    <row r="63" spans="1:10">
      <c r="A63" s="21"/>
      <c r="B63" s="58"/>
      <c r="C63" s="58"/>
      <c r="D63" s="58"/>
      <c r="E63" s="58"/>
      <c r="F63" s="58"/>
      <c r="G63" s="58"/>
      <c r="H63" s="58"/>
      <c r="I63" s="58"/>
      <c r="J63" s="58"/>
    </row>
    <row r="64" spans="1:10">
      <c r="A64" s="21"/>
      <c r="B64" s="58"/>
      <c r="C64" s="58"/>
      <c r="D64" s="58"/>
      <c r="E64" s="58"/>
      <c r="F64" s="58"/>
      <c r="G64" s="58"/>
      <c r="H64" s="58"/>
      <c r="I64" s="58"/>
      <c r="J64" s="58"/>
    </row>
    <row r="65" spans="1:10">
      <c r="A65" s="21"/>
      <c r="B65" s="58"/>
      <c r="C65" s="68"/>
      <c r="D65" s="58"/>
      <c r="E65" s="58"/>
      <c r="F65" s="58"/>
      <c r="G65" s="58"/>
      <c r="H65" s="58"/>
      <c r="I65" s="58"/>
      <c r="J65" s="58"/>
    </row>
    <row r="66" spans="1:10">
      <c r="A66" s="21"/>
      <c r="B66" s="58"/>
      <c r="C66" s="58"/>
      <c r="D66" s="58"/>
      <c r="E66" s="58"/>
      <c r="F66" s="58"/>
      <c r="G66" s="58"/>
      <c r="H66" s="58"/>
      <c r="I66" s="58"/>
      <c r="J66" s="58"/>
    </row>
    <row r="67" spans="1:10">
      <c r="A67" s="21"/>
      <c r="B67" s="58"/>
      <c r="C67" s="68"/>
      <c r="D67" s="58"/>
      <c r="E67" s="58"/>
      <c r="F67" s="58"/>
      <c r="G67" s="58"/>
      <c r="H67" s="58"/>
      <c r="I67" s="58"/>
      <c r="J67" s="58"/>
    </row>
    <row r="68" spans="1:10">
      <c r="A68" s="21"/>
      <c r="B68" s="58"/>
      <c r="C68" s="68"/>
      <c r="D68" s="58"/>
      <c r="E68" s="58"/>
      <c r="F68" s="58"/>
      <c r="G68" s="58"/>
      <c r="H68" s="58"/>
      <c r="I68" s="58"/>
      <c r="J68" s="58"/>
    </row>
    <row r="69" spans="1:10">
      <c r="A69" s="21"/>
      <c r="B69" s="58"/>
      <c r="C69" s="68"/>
      <c r="D69" s="58"/>
      <c r="E69" s="58"/>
      <c r="F69" s="58"/>
      <c r="G69" s="58"/>
      <c r="H69" s="58"/>
      <c r="I69" s="58"/>
      <c r="J69" s="58"/>
    </row>
    <row r="70" spans="1:10">
      <c r="A70" s="21"/>
      <c r="B70" s="58"/>
      <c r="C70" s="68"/>
      <c r="D70" s="58"/>
      <c r="E70" s="58"/>
      <c r="F70" s="58"/>
      <c r="G70" s="58"/>
      <c r="H70" s="58"/>
      <c r="I70" s="58"/>
      <c r="J70" s="58"/>
    </row>
    <row r="71" spans="1:10">
      <c r="A71" s="21"/>
      <c r="B71" s="58"/>
      <c r="C71" s="68"/>
      <c r="D71" s="58"/>
      <c r="E71" s="58"/>
      <c r="F71" s="58"/>
      <c r="G71" s="58"/>
      <c r="H71" s="58"/>
      <c r="I71" s="58"/>
      <c r="J71" s="58"/>
    </row>
    <row r="72" spans="1:10">
      <c r="A72" s="21"/>
      <c r="B72" s="58"/>
      <c r="C72" s="58"/>
      <c r="D72" s="68"/>
      <c r="E72" s="68"/>
      <c r="F72" s="68"/>
      <c r="G72" s="58"/>
      <c r="H72" s="58"/>
      <c r="I72" s="58"/>
      <c r="J72" s="58"/>
    </row>
    <row r="73" spans="1:10">
      <c r="A73" s="21"/>
      <c r="B73" s="58"/>
      <c r="C73" s="68"/>
      <c r="D73" s="58"/>
      <c r="E73" s="58"/>
      <c r="F73" s="58"/>
      <c r="G73" s="58"/>
      <c r="H73" s="58"/>
      <c r="I73" s="58"/>
      <c r="J73" s="58"/>
    </row>
    <row r="74" spans="1:10">
      <c r="A74" s="21"/>
      <c r="B74" s="58"/>
      <c r="C74" s="68"/>
      <c r="D74" s="58"/>
      <c r="E74" s="58"/>
      <c r="F74" s="58"/>
      <c r="G74" s="58"/>
      <c r="H74" s="58"/>
      <c r="I74" s="58"/>
      <c r="J74" s="58"/>
    </row>
    <row r="75" spans="1:10">
      <c r="A75" s="21"/>
      <c r="B75" s="58"/>
      <c r="C75" s="68"/>
      <c r="D75" s="68"/>
      <c r="E75" s="68"/>
      <c r="F75" s="68"/>
      <c r="G75" s="58"/>
      <c r="H75" s="58"/>
      <c r="I75" s="58"/>
      <c r="J75" s="58"/>
    </row>
    <row r="76" spans="1:10">
      <c r="A76" s="21"/>
      <c r="B76" s="58"/>
      <c r="C76" s="68"/>
      <c r="D76" s="58"/>
      <c r="E76" s="58"/>
      <c r="F76" s="58"/>
      <c r="G76" s="58"/>
      <c r="H76" s="58"/>
      <c r="I76" s="58"/>
      <c r="J76" s="58"/>
    </row>
    <row r="77" spans="1:10">
      <c r="A77" s="21"/>
      <c r="B77" s="58"/>
      <c r="C77" s="68"/>
      <c r="D77" s="58"/>
      <c r="E77" s="58"/>
      <c r="F77" s="58"/>
      <c r="G77" s="58"/>
      <c r="H77" s="58"/>
      <c r="I77" s="58"/>
      <c r="J77" s="58"/>
    </row>
    <row r="78" spans="1:10">
      <c r="A78" s="21"/>
      <c r="B78" s="58"/>
      <c r="C78" s="58"/>
      <c r="D78" s="58"/>
      <c r="E78" s="58"/>
      <c r="F78" s="58"/>
      <c r="G78" s="58"/>
      <c r="H78" s="58"/>
      <c r="I78" s="58"/>
      <c r="J78" s="58"/>
    </row>
    <row r="79" spans="1:10">
      <c r="A79" s="21"/>
      <c r="B79" s="115"/>
      <c r="C79" s="115"/>
      <c r="D79" s="115"/>
      <c r="E79" s="115"/>
      <c r="F79" s="115"/>
      <c r="G79" s="115"/>
      <c r="H79" s="115"/>
      <c r="I79" s="115"/>
      <c r="J79" s="58"/>
    </row>
    <row r="80" spans="1:10">
      <c r="A80" s="21"/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30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{5289F750-2A4C-465B-870F-A1CA82FAA533}</x14:id>
        </ext>
      </extLst>
    </cfRule>
  </conditionalFormatting>
  <conditionalFormatting sqref="K7:K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{B79BCD50-816F-40D7-9C32-9EB3F8C48C9C}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89F750-2A4C-465B-870F-A1CA82FAA5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I30:I78</xm:sqref>
        </x14:conditionalFormatting>
        <x14:conditionalFormatting xmlns:xm="http://schemas.microsoft.com/office/excel/2006/main">
          <x14:cfRule type="dataBar" id="{B79BCD50-816F-40D7-9C32-9EB3F8C48C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K7:K27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workbookViewId="0">
      <selection activeCell="D32" sqref="D32"/>
    </sheetView>
  </sheetViews>
  <sheetFormatPr defaultRowHeight="15"/>
  <cols>
    <col min="3" max="3" width="42.5703125" customWidth="1"/>
    <col min="4" max="4" width="7.5703125" customWidth="1"/>
    <col min="5" max="5" width="8.85546875" customWidth="1"/>
    <col min="6" max="6" width="5.7109375" customWidth="1"/>
    <col min="8" max="8" width="16.28515625" customWidth="1"/>
    <col min="9" max="9" width="8.140625" customWidth="1"/>
    <col min="11" max="11" width="10.85546875" customWidth="1"/>
  </cols>
  <sheetData>
    <row r="1" spans="1:12">
      <c r="A1" s="21"/>
      <c r="B1" s="21"/>
      <c r="C1" s="21"/>
      <c r="D1" s="5"/>
      <c r="E1" s="5"/>
      <c r="F1" s="5"/>
      <c r="G1" s="21"/>
      <c r="H1" s="21"/>
      <c r="I1" s="21"/>
      <c r="J1" s="21"/>
    </row>
    <row r="2" spans="1:12">
      <c r="A2" s="21"/>
      <c r="B2" s="58"/>
      <c r="C2" s="58"/>
      <c r="D2" s="58"/>
      <c r="E2" s="58"/>
      <c r="F2" s="58"/>
      <c r="G2" s="198"/>
      <c r="H2" s="198"/>
      <c r="I2" s="58"/>
      <c r="J2" s="58"/>
    </row>
    <row r="3" spans="1:12">
      <c r="A3" s="21"/>
      <c r="B3" s="132"/>
      <c r="C3" s="132"/>
      <c r="D3" s="5"/>
      <c r="E3" s="5"/>
      <c r="F3" s="5"/>
      <c r="G3" s="132"/>
      <c r="H3" s="132"/>
      <c r="I3" s="132"/>
      <c r="J3" s="132"/>
      <c r="K3" s="132"/>
      <c r="L3" s="132"/>
    </row>
    <row r="4" spans="1:12">
      <c r="A4" s="21"/>
      <c r="B4" s="120"/>
      <c r="C4" s="107"/>
      <c r="D4" s="132"/>
      <c r="E4" s="132"/>
      <c r="F4" s="132"/>
      <c r="G4" s="132"/>
      <c r="H4" s="132"/>
      <c r="I4" s="49" t="s">
        <v>3</v>
      </c>
      <c r="J4" s="50"/>
      <c r="K4" s="16"/>
      <c r="L4" s="19"/>
    </row>
    <row r="5" spans="1:12">
      <c r="A5" s="21"/>
      <c r="B5" s="119"/>
      <c r="C5" s="108"/>
      <c r="D5" s="46" t="s">
        <v>4</v>
      </c>
      <c r="E5" s="47"/>
      <c r="F5" s="48"/>
      <c r="G5" s="48"/>
      <c r="H5" s="48"/>
      <c r="I5" s="6" t="s">
        <v>0</v>
      </c>
      <c r="J5" s="6" t="s">
        <v>0</v>
      </c>
      <c r="K5" s="17"/>
      <c r="L5" s="18"/>
    </row>
    <row r="6" spans="1:12">
      <c r="A6" s="21"/>
      <c r="B6" s="138" t="s">
        <v>5</v>
      </c>
      <c r="C6" s="109" t="s">
        <v>6</v>
      </c>
      <c r="D6" s="5">
        <v>1</v>
      </c>
      <c r="E6" s="5">
        <v>2</v>
      </c>
      <c r="F6" s="5">
        <v>3</v>
      </c>
      <c r="G6" s="58">
        <v>4</v>
      </c>
      <c r="H6" s="58">
        <v>5</v>
      </c>
      <c r="I6" s="7">
        <v>43586</v>
      </c>
      <c r="J6" s="26">
        <v>44409</v>
      </c>
      <c r="K6" s="6" t="s">
        <v>7</v>
      </c>
      <c r="L6" s="6" t="s">
        <v>8</v>
      </c>
    </row>
    <row r="7" spans="1:12">
      <c r="A7" s="21"/>
      <c r="B7" s="122">
        <v>1</v>
      </c>
      <c r="C7" s="118" t="s">
        <v>309</v>
      </c>
      <c r="D7" s="125" t="s">
        <v>9</v>
      </c>
      <c r="E7" s="125" t="s">
        <v>10</v>
      </c>
      <c r="F7" s="125" t="s">
        <v>11</v>
      </c>
      <c r="G7" s="125" t="s">
        <v>325</v>
      </c>
      <c r="H7" s="126" t="s">
        <v>326</v>
      </c>
      <c r="I7" s="140">
        <v>0</v>
      </c>
      <c r="J7" s="8">
        <v>0</v>
      </c>
      <c r="K7" s="140">
        <f t="shared" ref="K7:K29" si="0">J7-I7</f>
        <v>0</v>
      </c>
      <c r="L7" s="140"/>
    </row>
    <row r="8" spans="1:12">
      <c r="A8" s="21"/>
      <c r="B8" s="122">
        <v>2</v>
      </c>
      <c r="C8" s="118" t="s">
        <v>308</v>
      </c>
      <c r="D8" s="125" t="s">
        <v>9</v>
      </c>
      <c r="E8" s="125" t="s">
        <v>10</v>
      </c>
      <c r="F8" s="125" t="s">
        <v>11</v>
      </c>
      <c r="G8" s="125" t="s">
        <v>325</v>
      </c>
      <c r="H8" s="125" t="s">
        <v>326</v>
      </c>
      <c r="I8" s="140">
        <v>3</v>
      </c>
      <c r="J8" s="8">
        <v>3</v>
      </c>
      <c r="K8" s="140">
        <f t="shared" si="0"/>
        <v>0</v>
      </c>
      <c r="L8" s="140"/>
    </row>
    <row r="9" spans="1:12">
      <c r="A9" s="21"/>
      <c r="B9" s="122">
        <v>3</v>
      </c>
      <c r="C9" s="118" t="s">
        <v>324</v>
      </c>
      <c r="D9" s="125" t="s">
        <v>12</v>
      </c>
      <c r="E9" s="125" t="s">
        <v>13</v>
      </c>
      <c r="F9" s="125" t="s">
        <v>14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  <c r="L9" s="140"/>
    </row>
    <row r="10" spans="1:12">
      <c r="A10" s="21"/>
      <c r="B10" s="122">
        <v>4</v>
      </c>
      <c r="C10" s="118" t="s">
        <v>306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1</v>
      </c>
      <c r="J10" s="8">
        <v>1</v>
      </c>
      <c r="K10" s="140">
        <f t="shared" si="0"/>
        <v>0</v>
      </c>
      <c r="L10" s="140"/>
    </row>
    <row r="11" spans="1:12">
      <c r="A11" s="21"/>
      <c r="B11" s="122">
        <v>5</v>
      </c>
      <c r="C11" s="118" t="s">
        <v>305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8">
        <v>0</v>
      </c>
      <c r="K11" s="140">
        <f t="shared" si="0"/>
        <v>0</v>
      </c>
      <c r="L11" s="140"/>
    </row>
    <row r="12" spans="1:12">
      <c r="A12" s="21"/>
      <c r="B12" s="122">
        <v>7</v>
      </c>
      <c r="C12" s="118" t="s">
        <v>304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  <c r="L12" s="140"/>
    </row>
    <row r="13" spans="1:12">
      <c r="A13" s="21"/>
      <c r="B13" s="122">
        <v>8</v>
      </c>
      <c r="C13" s="118" t="s">
        <v>303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0</v>
      </c>
      <c r="J13" s="8">
        <v>0</v>
      </c>
      <c r="K13" s="140">
        <f t="shared" si="0"/>
        <v>0</v>
      </c>
      <c r="L13" s="140"/>
    </row>
    <row r="14" spans="1:12">
      <c r="A14" s="21"/>
      <c r="B14" s="122">
        <v>6</v>
      </c>
      <c r="C14" s="118" t="s">
        <v>302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2</v>
      </c>
      <c r="J14" s="8">
        <v>0</v>
      </c>
      <c r="K14" s="140">
        <f t="shared" si="0"/>
        <v>-2</v>
      </c>
      <c r="L14" s="140">
        <v>1</v>
      </c>
    </row>
    <row r="15" spans="1:12">
      <c r="A15" s="21"/>
      <c r="B15" s="122">
        <v>9</v>
      </c>
      <c r="C15" s="118" t="s">
        <v>301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3</v>
      </c>
      <c r="J15" s="8">
        <v>1</v>
      </c>
      <c r="K15" s="140">
        <f t="shared" si="0"/>
        <v>-2</v>
      </c>
      <c r="L15" s="140"/>
    </row>
    <row r="16" spans="1:12" ht="22.5">
      <c r="A16" s="21"/>
      <c r="B16" s="122">
        <v>10</v>
      </c>
      <c r="C16" s="131" t="s">
        <v>300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1</v>
      </c>
      <c r="J16" s="8">
        <v>1</v>
      </c>
      <c r="K16" s="140">
        <f t="shared" si="0"/>
        <v>0</v>
      </c>
      <c r="L16" s="140">
        <v>1</v>
      </c>
    </row>
    <row r="17" spans="1:12">
      <c r="A17" s="21"/>
      <c r="B17" s="122">
        <v>11</v>
      </c>
      <c r="C17" s="118" t="s">
        <v>299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  <c r="L17" s="140"/>
    </row>
    <row r="18" spans="1:12">
      <c r="A18" s="21"/>
      <c r="B18" s="122">
        <v>12</v>
      </c>
      <c r="C18" s="118" t="s">
        <v>298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8">
        <v>2</v>
      </c>
      <c r="K18" s="140">
        <f t="shared" si="0"/>
        <v>0</v>
      </c>
      <c r="L18" s="140"/>
    </row>
    <row r="19" spans="1:12">
      <c r="A19" s="21"/>
      <c r="B19" s="122">
        <v>13</v>
      </c>
      <c r="C19" s="118" t="s">
        <v>297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0</v>
      </c>
      <c r="J19" s="8">
        <v>0</v>
      </c>
      <c r="K19" s="140">
        <f t="shared" si="0"/>
        <v>0</v>
      </c>
      <c r="L19" s="140"/>
    </row>
    <row r="20" spans="1:12">
      <c r="A20" s="21"/>
      <c r="B20" s="122">
        <v>14</v>
      </c>
      <c r="C20" s="118" t="s">
        <v>296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2</v>
      </c>
      <c r="J20" s="8">
        <v>1</v>
      </c>
      <c r="K20" s="140">
        <f t="shared" si="0"/>
        <v>-1</v>
      </c>
      <c r="L20" s="140"/>
    </row>
    <row r="21" spans="1:12">
      <c r="A21" s="21"/>
      <c r="B21" s="122">
        <v>15</v>
      </c>
      <c r="C21" s="118" t="s">
        <v>291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1</v>
      </c>
      <c r="J21" s="8">
        <v>2</v>
      </c>
      <c r="K21" s="140">
        <f t="shared" si="0"/>
        <v>1</v>
      </c>
      <c r="L21" s="140">
        <v>1</v>
      </c>
    </row>
    <row r="22" spans="1:12">
      <c r="A22" s="21"/>
      <c r="B22" s="122">
        <v>16</v>
      </c>
      <c r="C22" s="118" t="s">
        <v>292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1</v>
      </c>
      <c r="K22" s="140">
        <f t="shared" si="0"/>
        <v>-2</v>
      </c>
      <c r="L22" s="140"/>
    </row>
    <row r="23" spans="1:12">
      <c r="A23" s="21"/>
      <c r="B23" s="122">
        <v>17</v>
      </c>
      <c r="C23" s="118" t="s">
        <v>293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0</v>
      </c>
      <c r="J23" s="8">
        <v>2</v>
      </c>
      <c r="K23" s="140">
        <f t="shared" si="0"/>
        <v>2</v>
      </c>
      <c r="L23" s="140"/>
    </row>
    <row r="24" spans="1:12">
      <c r="A24" s="21"/>
      <c r="B24" s="122">
        <v>18</v>
      </c>
      <c r="C24" s="118" t="s">
        <v>294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  <c r="L24" s="140"/>
    </row>
    <row r="25" spans="1:12">
      <c r="A25" s="21"/>
      <c r="B25" s="122">
        <v>19</v>
      </c>
      <c r="C25" s="118" t="s">
        <v>290</v>
      </c>
      <c r="D25" s="125" t="s">
        <v>9</v>
      </c>
      <c r="E25" s="125" t="s">
        <v>10</v>
      </c>
      <c r="F25" s="125" t="s">
        <v>11</v>
      </c>
      <c r="G25" s="125" t="s">
        <v>325</v>
      </c>
      <c r="H25" s="125" t="s">
        <v>326</v>
      </c>
      <c r="I25" s="140">
        <v>3</v>
      </c>
      <c r="J25" s="8">
        <v>3</v>
      </c>
      <c r="K25" s="140">
        <f t="shared" si="0"/>
        <v>0</v>
      </c>
      <c r="L25" s="140"/>
    </row>
    <row r="26" spans="1:12">
      <c r="A26" s="21"/>
      <c r="B26" s="122">
        <v>20</v>
      </c>
      <c r="C26" s="118" t="s">
        <v>295</v>
      </c>
      <c r="D26" s="127" t="s">
        <v>9</v>
      </c>
      <c r="E26" s="127" t="s">
        <v>10</v>
      </c>
      <c r="F26" s="127" t="s">
        <v>11</v>
      </c>
      <c r="G26" s="125" t="s">
        <v>325</v>
      </c>
      <c r="H26" s="125" t="s">
        <v>326</v>
      </c>
      <c r="I26" s="10">
        <v>3</v>
      </c>
      <c r="J26" s="11">
        <v>3</v>
      </c>
      <c r="K26" s="10">
        <f t="shared" si="0"/>
        <v>0</v>
      </c>
      <c r="L26" s="10"/>
    </row>
    <row r="27" spans="1:12">
      <c r="A27" s="21"/>
      <c r="B27" s="122">
        <v>21</v>
      </c>
      <c r="C27" s="118" t="s">
        <v>289</v>
      </c>
      <c r="D27" s="125" t="s">
        <v>9</v>
      </c>
      <c r="E27" s="125" t="s">
        <v>10</v>
      </c>
      <c r="F27" s="125" t="s">
        <v>11</v>
      </c>
      <c r="G27" s="125" t="s">
        <v>325</v>
      </c>
      <c r="H27" s="125" t="s">
        <v>326</v>
      </c>
      <c r="I27" s="140">
        <v>1</v>
      </c>
      <c r="J27" s="140">
        <v>0</v>
      </c>
      <c r="K27" s="140">
        <f t="shared" si="0"/>
        <v>-1</v>
      </c>
      <c r="L27" s="140">
        <v>1</v>
      </c>
    </row>
    <row r="28" spans="1:12">
      <c r="A28" s="21"/>
      <c r="B28" s="167" t="s">
        <v>349</v>
      </c>
      <c r="C28" s="167"/>
      <c r="D28" s="168"/>
      <c r="E28" s="168"/>
      <c r="F28" s="168"/>
      <c r="G28" s="168"/>
      <c r="H28" s="168"/>
      <c r="I28" s="167">
        <f>SUM(I7:I27)</f>
        <v>31</v>
      </c>
      <c r="J28" s="167">
        <f>SUM(J7:J27)</f>
        <v>26</v>
      </c>
      <c r="K28" s="167">
        <f t="shared" si="0"/>
        <v>-5</v>
      </c>
      <c r="L28" s="168"/>
    </row>
    <row r="29" spans="1:12">
      <c r="A29" s="21"/>
      <c r="B29" s="167" t="s">
        <v>350</v>
      </c>
      <c r="C29" s="167"/>
      <c r="D29" s="168"/>
      <c r="E29" s="168"/>
      <c r="F29" s="168"/>
      <c r="G29" s="168"/>
      <c r="H29" s="168"/>
      <c r="I29" s="169">
        <f>I28/(3*74)</f>
        <v>0.13963963963963963</v>
      </c>
      <c r="J29" s="169">
        <f>J28/(3*74)</f>
        <v>0.11711711711711711</v>
      </c>
      <c r="K29" s="167">
        <f t="shared" si="0"/>
        <v>-2.2522522522522515E-2</v>
      </c>
      <c r="L29" s="168"/>
    </row>
    <row r="30" spans="1:12">
      <c r="A30" s="21"/>
      <c r="B30" s="58"/>
      <c r="C30" s="58"/>
      <c r="D30" s="68"/>
      <c r="E30" s="68"/>
      <c r="F30" s="68"/>
      <c r="G30" s="58"/>
      <c r="H30" s="58"/>
      <c r="I30" s="58"/>
      <c r="J30" s="58"/>
    </row>
    <row r="31" spans="1:12">
      <c r="A31" s="21"/>
      <c r="B31" s="58"/>
      <c r="C31" s="68"/>
      <c r="D31" s="58"/>
      <c r="E31" s="58"/>
      <c r="F31" s="58"/>
      <c r="G31" s="58"/>
      <c r="H31" s="58"/>
      <c r="I31" s="58"/>
      <c r="J31" s="58"/>
    </row>
    <row r="32" spans="1:12">
      <c r="A32" s="21"/>
      <c r="B32" s="58"/>
      <c r="C32" s="58"/>
      <c r="D32" s="58"/>
      <c r="E32" s="58"/>
      <c r="F32" s="58"/>
      <c r="G32" s="58"/>
      <c r="H32" s="58"/>
      <c r="I32" s="58"/>
      <c r="J32" s="58"/>
    </row>
    <row r="33" spans="1:10">
      <c r="A33" s="21"/>
      <c r="B33" s="58"/>
      <c r="C33" s="58"/>
      <c r="D33" s="58"/>
      <c r="E33" s="58"/>
      <c r="F33" s="58"/>
      <c r="G33" s="58"/>
      <c r="H33" s="58"/>
      <c r="I33" s="58"/>
      <c r="J33" s="58"/>
    </row>
    <row r="34" spans="1:10">
      <c r="A34" s="21"/>
      <c r="B34" s="58"/>
      <c r="C34" s="58"/>
      <c r="D34" s="58"/>
      <c r="E34" s="58"/>
      <c r="F34" s="58"/>
      <c r="G34" s="58"/>
      <c r="H34" s="58"/>
      <c r="I34" s="58"/>
      <c r="J34" s="58"/>
    </row>
    <row r="35" spans="1:10">
      <c r="A35" s="21"/>
      <c r="B35" s="58"/>
      <c r="C35" s="58"/>
      <c r="D35" s="58"/>
      <c r="E35" s="58"/>
      <c r="F35" s="58"/>
      <c r="G35" s="58"/>
      <c r="H35" s="58"/>
      <c r="I35" s="58"/>
      <c r="J35" s="58"/>
    </row>
    <row r="36" spans="1:10">
      <c r="A36" s="21"/>
      <c r="B36" s="58"/>
      <c r="C36" s="58"/>
      <c r="D36" s="114"/>
      <c r="E36" s="58"/>
      <c r="F36" s="58"/>
      <c r="G36" s="58"/>
      <c r="H36" s="58"/>
      <c r="I36" s="58"/>
      <c r="J36" s="58"/>
    </row>
    <row r="37" spans="1:10">
      <c r="A37" s="21"/>
      <c r="B37" s="58"/>
      <c r="C37" s="68"/>
      <c r="D37" s="58"/>
      <c r="E37" s="58"/>
      <c r="F37" s="58"/>
      <c r="G37" s="58"/>
      <c r="H37" s="58"/>
      <c r="I37" s="58"/>
      <c r="J37" s="58"/>
    </row>
    <row r="38" spans="1:10">
      <c r="A38" s="21"/>
      <c r="B38" s="58"/>
      <c r="C38" s="58"/>
      <c r="D38" s="58"/>
      <c r="E38" s="58"/>
      <c r="F38" s="58"/>
      <c r="G38" s="58"/>
      <c r="H38" s="58"/>
      <c r="I38" s="58"/>
      <c r="J38" s="58"/>
    </row>
    <row r="39" spans="1:10">
      <c r="A39" s="21"/>
      <c r="B39" s="58"/>
      <c r="C39" s="58"/>
      <c r="D39" s="58"/>
      <c r="E39" s="58"/>
      <c r="F39" s="58"/>
      <c r="G39" s="58"/>
      <c r="H39" s="58"/>
      <c r="I39" s="58"/>
      <c r="J39" s="58"/>
    </row>
    <row r="40" spans="1:10">
      <c r="A40" s="21"/>
      <c r="B40" s="58"/>
      <c r="C40" s="58"/>
      <c r="D40" s="58"/>
      <c r="E40" s="58"/>
      <c r="F40" s="58"/>
      <c r="G40" s="58"/>
      <c r="H40" s="58"/>
      <c r="I40" s="58"/>
      <c r="J40" s="58"/>
    </row>
    <row r="41" spans="1:10">
      <c r="A41" s="21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21"/>
      <c r="B42" s="58"/>
      <c r="C42" s="68"/>
      <c r="D42" s="58"/>
      <c r="E42" s="58"/>
      <c r="F42" s="58"/>
      <c r="G42" s="58"/>
      <c r="H42" s="58"/>
      <c r="I42" s="58"/>
      <c r="J42" s="58"/>
    </row>
    <row r="43" spans="1:10">
      <c r="A43" s="21"/>
      <c r="B43" s="58"/>
      <c r="C43" s="68"/>
      <c r="D43" s="58"/>
      <c r="E43" s="58"/>
      <c r="F43" s="58"/>
      <c r="G43" s="58"/>
      <c r="H43" s="58"/>
      <c r="I43" s="58"/>
      <c r="J43" s="58"/>
    </row>
    <row r="44" spans="1:10">
      <c r="A44" s="21"/>
      <c r="B44" s="58"/>
      <c r="C44" s="68"/>
      <c r="D44" s="68"/>
      <c r="E44" s="68"/>
      <c r="F44" s="68"/>
      <c r="G44" s="58"/>
      <c r="H44" s="58"/>
      <c r="I44" s="58"/>
      <c r="J44" s="58"/>
    </row>
    <row r="45" spans="1:10">
      <c r="A45" s="21"/>
      <c r="B45" s="58"/>
      <c r="C45" s="58"/>
      <c r="D45" s="58"/>
      <c r="E45" s="58"/>
      <c r="F45" s="58"/>
      <c r="G45" s="58"/>
      <c r="H45" s="58"/>
      <c r="I45" s="58"/>
      <c r="J45" s="58"/>
    </row>
    <row r="46" spans="1:10">
      <c r="A46" s="21"/>
      <c r="B46" s="58"/>
      <c r="C46" s="68"/>
      <c r="D46" s="58"/>
      <c r="E46" s="58"/>
      <c r="F46" s="58"/>
      <c r="G46" s="58"/>
      <c r="H46" s="58"/>
      <c r="I46" s="58"/>
      <c r="J46" s="58"/>
    </row>
    <row r="47" spans="1:10">
      <c r="A47" s="21"/>
      <c r="B47" s="58"/>
      <c r="C47" s="68"/>
      <c r="D47" s="68"/>
      <c r="E47" s="68"/>
      <c r="F47" s="68"/>
      <c r="G47" s="58"/>
      <c r="H47" s="58"/>
      <c r="I47" s="58"/>
      <c r="J47" s="58"/>
    </row>
    <row r="48" spans="1:10">
      <c r="A48" s="21"/>
      <c r="B48" s="58"/>
      <c r="C48" s="58"/>
      <c r="D48" s="68"/>
      <c r="E48" s="68"/>
      <c r="F48" s="68"/>
      <c r="G48" s="58"/>
      <c r="H48" s="58"/>
      <c r="I48" s="58"/>
      <c r="J48" s="58"/>
    </row>
    <row r="49" spans="1:10">
      <c r="A49" s="21"/>
      <c r="B49" s="58"/>
      <c r="C49" s="58"/>
      <c r="D49" s="68"/>
      <c r="E49" s="68"/>
      <c r="F49" s="68"/>
      <c r="G49" s="58"/>
      <c r="H49" s="58"/>
      <c r="I49" s="58"/>
      <c r="J49" s="58"/>
    </row>
    <row r="50" spans="1:10">
      <c r="A50" s="21"/>
      <c r="B50" s="58"/>
      <c r="C50" s="68"/>
      <c r="D50" s="58"/>
      <c r="E50" s="58"/>
      <c r="F50" s="58"/>
      <c r="G50" s="58"/>
      <c r="H50" s="58"/>
      <c r="I50" s="58"/>
      <c r="J50" s="58"/>
    </row>
    <row r="51" spans="1:10">
      <c r="A51" s="21"/>
      <c r="B51" s="58"/>
      <c r="C51" s="68"/>
      <c r="D51" s="58"/>
      <c r="E51" s="58"/>
      <c r="F51" s="58"/>
      <c r="G51" s="58"/>
      <c r="H51" s="58"/>
      <c r="I51" s="58"/>
      <c r="J51" s="58"/>
    </row>
    <row r="52" spans="1:10">
      <c r="A52" s="21"/>
      <c r="B52" s="58"/>
      <c r="C52" s="58"/>
      <c r="D52" s="68"/>
      <c r="E52" s="68"/>
      <c r="F52" s="68"/>
      <c r="G52" s="58"/>
      <c r="H52" s="58"/>
      <c r="I52" s="58"/>
      <c r="J52" s="58"/>
    </row>
    <row r="53" spans="1:10">
      <c r="A53" s="21"/>
      <c r="B53" s="58"/>
      <c r="C53" s="58"/>
      <c r="D53" s="68"/>
      <c r="E53" s="68"/>
      <c r="F53" s="68"/>
      <c r="G53" s="58"/>
      <c r="H53" s="58"/>
      <c r="I53" s="58"/>
      <c r="J53" s="58"/>
    </row>
    <row r="54" spans="1:10">
      <c r="A54" s="21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21"/>
      <c r="B55" s="58"/>
      <c r="C55" s="68"/>
      <c r="D55" s="68"/>
      <c r="E55" s="68"/>
      <c r="F55" s="68"/>
      <c r="G55" s="58"/>
      <c r="H55" s="58"/>
      <c r="I55" s="58"/>
      <c r="J55" s="58"/>
    </row>
    <row r="56" spans="1:10">
      <c r="A56" s="21"/>
      <c r="B56" s="58"/>
      <c r="C56" s="68"/>
      <c r="D56" s="58"/>
      <c r="E56" s="58"/>
      <c r="F56" s="58"/>
      <c r="G56" s="58"/>
      <c r="H56" s="58"/>
      <c r="I56" s="58"/>
      <c r="J56" s="58"/>
    </row>
    <row r="57" spans="1:10">
      <c r="A57" s="21"/>
      <c r="B57" s="58"/>
      <c r="C57" s="68"/>
      <c r="D57" s="58"/>
      <c r="E57" s="58"/>
      <c r="F57" s="58"/>
      <c r="G57" s="58"/>
      <c r="H57" s="58"/>
      <c r="I57" s="58"/>
      <c r="J57" s="58"/>
    </row>
    <row r="58" spans="1:10">
      <c r="A58" s="21"/>
      <c r="B58" s="58"/>
      <c r="C58" s="68"/>
      <c r="D58" s="58"/>
      <c r="E58" s="58"/>
      <c r="F58" s="58"/>
      <c r="G58" s="58"/>
      <c r="H58" s="58"/>
      <c r="I58" s="58"/>
      <c r="J58" s="58"/>
    </row>
    <row r="59" spans="1:10">
      <c r="A59" s="21"/>
      <c r="B59" s="58"/>
      <c r="C59" s="68"/>
      <c r="D59" s="58"/>
      <c r="E59" s="58"/>
      <c r="F59" s="58"/>
      <c r="G59" s="58"/>
      <c r="H59" s="58"/>
      <c r="I59" s="58"/>
      <c r="J59" s="58"/>
    </row>
    <row r="60" spans="1:10">
      <c r="A60" s="21"/>
      <c r="B60" s="58"/>
      <c r="C60" s="68"/>
      <c r="D60" s="58"/>
      <c r="E60" s="58"/>
      <c r="F60" s="58"/>
      <c r="G60" s="58"/>
      <c r="H60" s="58"/>
      <c r="I60" s="58"/>
      <c r="J60" s="58"/>
    </row>
    <row r="61" spans="1:10">
      <c r="A61" s="21"/>
      <c r="B61" s="58"/>
      <c r="C61" s="68"/>
      <c r="D61" s="58"/>
      <c r="E61" s="58"/>
      <c r="F61" s="58"/>
      <c r="G61" s="58"/>
      <c r="H61" s="58"/>
      <c r="I61" s="58"/>
      <c r="J61" s="58"/>
    </row>
    <row r="62" spans="1:10">
      <c r="A62" s="21"/>
      <c r="B62" s="58"/>
      <c r="C62" s="68"/>
      <c r="D62" s="58"/>
      <c r="E62" s="58"/>
      <c r="F62" s="58"/>
      <c r="G62" s="58"/>
      <c r="H62" s="58"/>
      <c r="I62" s="58"/>
      <c r="J62" s="58"/>
    </row>
    <row r="63" spans="1:10">
      <c r="A63" s="21"/>
      <c r="B63" s="58"/>
      <c r="C63" s="58"/>
      <c r="D63" s="58"/>
      <c r="E63" s="58"/>
      <c r="F63" s="58"/>
      <c r="G63" s="58"/>
      <c r="H63" s="58"/>
      <c r="I63" s="58"/>
      <c r="J63" s="58"/>
    </row>
    <row r="64" spans="1:10">
      <c r="A64" s="21"/>
      <c r="B64" s="58"/>
      <c r="C64" s="58"/>
      <c r="D64" s="58"/>
      <c r="E64" s="58"/>
      <c r="F64" s="58"/>
      <c r="G64" s="58"/>
      <c r="H64" s="58"/>
      <c r="I64" s="58"/>
      <c r="J64" s="58"/>
    </row>
    <row r="65" spans="1:10">
      <c r="A65" s="21"/>
      <c r="B65" s="58"/>
      <c r="C65" s="68"/>
      <c r="D65" s="58"/>
      <c r="E65" s="58"/>
      <c r="F65" s="58"/>
      <c r="G65" s="58"/>
      <c r="H65" s="58"/>
      <c r="I65" s="58"/>
      <c r="J65" s="58"/>
    </row>
    <row r="66" spans="1:10">
      <c r="A66" s="21"/>
      <c r="B66" s="58"/>
      <c r="C66" s="58"/>
      <c r="D66" s="58"/>
      <c r="E66" s="58"/>
      <c r="F66" s="58"/>
      <c r="G66" s="58"/>
      <c r="H66" s="58"/>
      <c r="I66" s="58"/>
      <c r="J66" s="58"/>
    </row>
    <row r="67" spans="1:10">
      <c r="A67" s="21"/>
      <c r="B67" s="58"/>
      <c r="C67" s="68"/>
      <c r="D67" s="58"/>
      <c r="E67" s="58"/>
      <c r="F67" s="58"/>
      <c r="G67" s="58"/>
      <c r="H67" s="58"/>
      <c r="I67" s="58"/>
      <c r="J67" s="58"/>
    </row>
    <row r="68" spans="1:10">
      <c r="A68" s="21"/>
      <c r="B68" s="58"/>
      <c r="C68" s="68"/>
      <c r="D68" s="58"/>
      <c r="E68" s="58"/>
      <c r="F68" s="58"/>
      <c r="G68" s="58"/>
      <c r="H68" s="58"/>
      <c r="I68" s="58"/>
      <c r="J68" s="58"/>
    </row>
    <row r="69" spans="1:10">
      <c r="A69" s="21"/>
      <c r="B69" s="58"/>
      <c r="C69" s="68"/>
      <c r="D69" s="58"/>
      <c r="E69" s="58"/>
      <c r="F69" s="58"/>
      <c r="G69" s="58"/>
      <c r="H69" s="58"/>
      <c r="I69" s="58"/>
      <c r="J69" s="58"/>
    </row>
    <row r="70" spans="1:10">
      <c r="A70" s="21"/>
      <c r="B70" s="58"/>
      <c r="C70" s="68"/>
      <c r="D70" s="58"/>
      <c r="E70" s="58"/>
      <c r="F70" s="58"/>
      <c r="G70" s="58"/>
      <c r="H70" s="58"/>
      <c r="I70" s="58"/>
      <c r="J70" s="58"/>
    </row>
    <row r="71" spans="1:10">
      <c r="A71" s="21"/>
      <c r="B71" s="58"/>
      <c r="C71" s="68"/>
      <c r="D71" s="58"/>
      <c r="E71" s="58"/>
      <c r="F71" s="58"/>
      <c r="G71" s="58"/>
      <c r="H71" s="58"/>
      <c r="I71" s="58"/>
      <c r="J71" s="58"/>
    </row>
    <row r="72" spans="1:10">
      <c r="A72" s="21"/>
      <c r="B72" s="58"/>
      <c r="C72" s="58"/>
      <c r="D72" s="68"/>
      <c r="E72" s="68"/>
      <c r="F72" s="68"/>
      <c r="G72" s="58"/>
      <c r="H72" s="58"/>
      <c r="I72" s="58"/>
      <c r="J72" s="58"/>
    </row>
    <row r="73" spans="1:10">
      <c r="A73" s="21"/>
      <c r="B73" s="58"/>
      <c r="C73" s="68"/>
      <c r="D73" s="58"/>
      <c r="E73" s="58"/>
      <c r="F73" s="58"/>
      <c r="G73" s="58"/>
      <c r="H73" s="58"/>
      <c r="I73" s="58"/>
      <c r="J73" s="58"/>
    </row>
    <row r="74" spans="1:10">
      <c r="A74" s="21"/>
      <c r="B74" s="58"/>
      <c r="C74" s="68"/>
      <c r="D74" s="58"/>
      <c r="E74" s="58"/>
      <c r="F74" s="58"/>
      <c r="G74" s="58"/>
      <c r="H74" s="58"/>
      <c r="I74" s="58"/>
      <c r="J74" s="58"/>
    </row>
    <row r="75" spans="1:10">
      <c r="A75" s="21"/>
      <c r="B75" s="58"/>
      <c r="C75" s="68"/>
      <c r="D75" s="68"/>
      <c r="E75" s="68"/>
      <c r="F75" s="68"/>
      <c r="G75" s="58"/>
      <c r="H75" s="58"/>
      <c r="I75" s="58"/>
      <c r="J75" s="58"/>
    </row>
    <row r="76" spans="1:10">
      <c r="A76" s="21"/>
      <c r="B76" s="58"/>
      <c r="C76" s="68"/>
      <c r="D76" s="58"/>
      <c r="E76" s="58"/>
      <c r="F76" s="58"/>
      <c r="G76" s="58"/>
      <c r="H76" s="58"/>
      <c r="I76" s="58"/>
      <c r="J76" s="58"/>
    </row>
    <row r="77" spans="1:10">
      <c r="A77" s="21"/>
      <c r="B77" s="58"/>
      <c r="C77" s="68"/>
      <c r="D77" s="58"/>
      <c r="E77" s="58"/>
      <c r="F77" s="58"/>
      <c r="G77" s="58"/>
      <c r="H77" s="58"/>
      <c r="I77" s="58"/>
      <c r="J77" s="58"/>
    </row>
    <row r="78" spans="1:10">
      <c r="A78" s="21"/>
      <c r="B78" s="58"/>
      <c r="C78" s="58"/>
      <c r="D78" s="58"/>
      <c r="E78" s="58"/>
      <c r="F78" s="58"/>
      <c r="G78" s="58"/>
      <c r="H78" s="58"/>
      <c r="I78" s="58"/>
      <c r="J78" s="58"/>
    </row>
    <row r="79" spans="1:10">
      <c r="A79" s="21"/>
      <c r="B79" s="115"/>
      <c r="C79" s="115"/>
      <c r="D79" s="115"/>
      <c r="E79" s="115"/>
      <c r="F79" s="115"/>
      <c r="G79" s="115"/>
      <c r="H79" s="115"/>
      <c r="I79" s="115"/>
      <c r="J79" s="58"/>
    </row>
    <row r="80" spans="1:10">
      <c r="A80" s="21"/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30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{023A86E3-E8AB-49FF-AEEA-8F08F039E623}</x14:id>
        </ext>
      </extLst>
    </cfRule>
  </conditionalFormatting>
  <conditionalFormatting sqref="K7:K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{35A5D256-00AE-4FF4-B6B7-B5919412B0F1}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23A86E3-E8AB-49FF-AEEA-8F08F039E6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I30:I78</xm:sqref>
        </x14:conditionalFormatting>
        <x14:conditionalFormatting xmlns:xm="http://schemas.microsoft.com/office/excel/2006/main">
          <x14:cfRule type="dataBar" id="{35A5D256-00AE-4FF4-B6B7-B5919412B0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K7:K27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workbookViewId="0">
      <selection activeCell="L21" sqref="L21"/>
    </sheetView>
  </sheetViews>
  <sheetFormatPr defaultRowHeight="15"/>
  <cols>
    <col min="3" max="3" width="42.42578125" customWidth="1"/>
    <col min="4" max="4" width="7.5703125" customWidth="1"/>
    <col min="5" max="5" width="8.7109375" customWidth="1"/>
    <col min="6" max="6" width="5" customWidth="1"/>
    <col min="7" max="7" width="10.7109375" customWidth="1"/>
    <col min="8" max="8" width="15.85546875" customWidth="1"/>
    <col min="9" max="9" width="7.7109375" customWidth="1"/>
    <col min="10" max="10" width="7.42578125" customWidth="1"/>
  </cols>
  <sheetData>
    <row r="1" spans="1:12">
      <c r="A1" s="21"/>
      <c r="B1" s="21"/>
      <c r="C1" s="21"/>
      <c r="D1" s="5"/>
      <c r="E1" s="5"/>
      <c r="F1" s="5"/>
      <c r="G1" s="21"/>
      <c r="H1" s="21"/>
      <c r="I1" s="21"/>
      <c r="J1" s="21"/>
    </row>
    <row r="2" spans="1:12">
      <c r="A2" s="21"/>
      <c r="B2" s="58"/>
      <c r="C2" s="58"/>
      <c r="D2" s="58"/>
      <c r="E2" s="58"/>
      <c r="F2" s="58"/>
      <c r="G2" s="198"/>
      <c r="H2" s="198"/>
      <c r="I2" s="58"/>
      <c r="J2" s="58"/>
    </row>
    <row r="3" spans="1:12">
      <c r="A3" s="21"/>
      <c r="B3" s="132"/>
      <c r="C3" s="132"/>
      <c r="D3" s="5"/>
      <c r="E3" s="5"/>
      <c r="F3" s="5"/>
      <c r="G3" s="132"/>
      <c r="H3" s="132"/>
      <c r="I3" s="132"/>
      <c r="J3" s="132"/>
      <c r="K3" s="132"/>
      <c r="L3" s="132"/>
    </row>
    <row r="4" spans="1:12">
      <c r="A4" s="21"/>
      <c r="B4" s="120"/>
      <c r="C4" s="107"/>
      <c r="D4" s="132"/>
      <c r="E4" s="132"/>
      <c r="F4" s="132"/>
      <c r="G4" s="132"/>
      <c r="H4" s="132"/>
      <c r="I4" s="49" t="s">
        <v>3</v>
      </c>
      <c r="J4" s="50"/>
      <c r="K4" s="16"/>
      <c r="L4" s="19"/>
    </row>
    <row r="5" spans="1:12">
      <c r="A5" s="21"/>
      <c r="B5" s="119"/>
      <c r="C5" s="108"/>
      <c r="D5" s="46" t="s">
        <v>4</v>
      </c>
      <c r="E5" s="47"/>
      <c r="F5" s="48"/>
      <c r="G5" s="48"/>
      <c r="H5" s="48"/>
      <c r="I5" s="6" t="s">
        <v>0</v>
      </c>
      <c r="J5" s="6" t="s">
        <v>0</v>
      </c>
      <c r="K5" s="17"/>
      <c r="L5" s="18"/>
    </row>
    <row r="6" spans="1:12">
      <c r="A6" s="21"/>
      <c r="B6" s="138" t="s">
        <v>5</v>
      </c>
      <c r="C6" s="109" t="s">
        <v>6</v>
      </c>
      <c r="D6" s="5">
        <v>1</v>
      </c>
      <c r="E6" s="5">
        <v>2</v>
      </c>
      <c r="F6" s="5">
        <v>3</v>
      </c>
      <c r="G6" s="58">
        <v>4</v>
      </c>
      <c r="H6" s="58">
        <v>5</v>
      </c>
      <c r="I6" s="147">
        <v>43586</v>
      </c>
      <c r="J6" s="148">
        <v>44409</v>
      </c>
      <c r="K6" s="6" t="s">
        <v>7</v>
      </c>
      <c r="L6" s="6" t="s">
        <v>8</v>
      </c>
    </row>
    <row r="7" spans="1:12">
      <c r="A7" s="21"/>
      <c r="B7" s="122">
        <v>1</v>
      </c>
      <c r="C7" s="118" t="s">
        <v>309</v>
      </c>
      <c r="D7" s="125" t="s">
        <v>9</v>
      </c>
      <c r="E7" s="125" t="s">
        <v>10</v>
      </c>
      <c r="F7" s="125" t="s">
        <v>11</v>
      </c>
      <c r="G7" s="125" t="s">
        <v>325</v>
      </c>
      <c r="H7" s="126" t="s">
        <v>326</v>
      </c>
      <c r="I7" s="140">
        <v>1</v>
      </c>
      <c r="J7" s="8">
        <v>1</v>
      </c>
      <c r="K7" s="140">
        <f t="shared" ref="K7:K29" si="0">J7-I7</f>
        <v>0</v>
      </c>
      <c r="L7" s="140"/>
    </row>
    <row r="8" spans="1:12">
      <c r="A8" s="21"/>
      <c r="B8" s="122">
        <v>2</v>
      </c>
      <c r="C8" s="118" t="s">
        <v>308</v>
      </c>
      <c r="D8" s="125" t="s">
        <v>9</v>
      </c>
      <c r="E8" s="125" t="s">
        <v>10</v>
      </c>
      <c r="F8" s="125" t="s">
        <v>11</v>
      </c>
      <c r="G8" s="125" t="s">
        <v>325</v>
      </c>
      <c r="H8" s="125" t="s">
        <v>326</v>
      </c>
      <c r="I8" s="140">
        <v>2</v>
      </c>
      <c r="J8" s="8">
        <v>2</v>
      </c>
      <c r="K8" s="140">
        <f t="shared" si="0"/>
        <v>0</v>
      </c>
      <c r="L8" s="140"/>
    </row>
    <row r="9" spans="1:12">
      <c r="A9" s="21"/>
      <c r="B9" s="122">
        <v>3</v>
      </c>
      <c r="C9" s="118" t="s">
        <v>324</v>
      </c>
      <c r="D9" s="125" t="s">
        <v>12</v>
      </c>
      <c r="E9" s="125" t="s">
        <v>13</v>
      </c>
      <c r="F9" s="125" t="s">
        <v>14</v>
      </c>
      <c r="G9" s="125" t="s">
        <v>325</v>
      </c>
      <c r="H9" s="125" t="s">
        <v>326</v>
      </c>
      <c r="I9" s="140">
        <v>0</v>
      </c>
      <c r="J9" s="8">
        <v>0</v>
      </c>
      <c r="K9" s="140">
        <f t="shared" si="0"/>
        <v>0</v>
      </c>
      <c r="L9" s="140"/>
    </row>
    <row r="10" spans="1:12">
      <c r="A10" s="21"/>
      <c r="B10" s="122">
        <v>4</v>
      </c>
      <c r="C10" s="118" t="s">
        <v>306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1</v>
      </c>
      <c r="J10" s="8">
        <v>1</v>
      </c>
      <c r="K10" s="140">
        <f t="shared" si="0"/>
        <v>0</v>
      </c>
      <c r="L10" s="140"/>
    </row>
    <row r="11" spans="1:12">
      <c r="A11" s="21"/>
      <c r="B11" s="122">
        <v>5</v>
      </c>
      <c r="C11" s="118" t="s">
        <v>305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8">
        <v>0</v>
      </c>
      <c r="K11" s="140">
        <f t="shared" si="0"/>
        <v>0</v>
      </c>
      <c r="L11" s="140"/>
    </row>
    <row r="12" spans="1:12">
      <c r="A12" s="21"/>
      <c r="B12" s="122">
        <v>7</v>
      </c>
      <c r="C12" s="118" t="s">
        <v>304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  <c r="L12" s="140"/>
    </row>
    <row r="13" spans="1:12">
      <c r="A13" s="21"/>
      <c r="B13" s="122">
        <v>8</v>
      </c>
      <c r="C13" s="118" t="s">
        <v>303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0</v>
      </c>
      <c r="J13" s="8">
        <v>0</v>
      </c>
      <c r="K13" s="140">
        <f t="shared" si="0"/>
        <v>0</v>
      </c>
      <c r="L13" s="140"/>
    </row>
    <row r="14" spans="1:12">
      <c r="A14" s="21"/>
      <c r="B14" s="122">
        <v>6</v>
      </c>
      <c r="C14" s="118" t="s">
        <v>302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2</v>
      </c>
      <c r="J14" s="8">
        <v>2</v>
      </c>
      <c r="K14" s="140">
        <f t="shared" si="0"/>
        <v>0</v>
      </c>
      <c r="L14" s="140"/>
    </row>
    <row r="15" spans="1:12">
      <c r="A15" s="21"/>
      <c r="B15" s="122">
        <v>9</v>
      </c>
      <c r="C15" s="118" t="s">
        <v>301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3</v>
      </c>
      <c r="J15" s="8">
        <v>2</v>
      </c>
      <c r="K15" s="140">
        <f t="shared" si="0"/>
        <v>-1</v>
      </c>
      <c r="L15" s="140"/>
    </row>
    <row r="16" spans="1:12" ht="22.5">
      <c r="A16" s="21"/>
      <c r="B16" s="122">
        <v>10</v>
      </c>
      <c r="C16" s="131" t="s">
        <v>300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3</v>
      </c>
      <c r="J16" s="8">
        <v>1</v>
      </c>
      <c r="K16" s="140">
        <f t="shared" si="0"/>
        <v>-2</v>
      </c>
      <c r="L16" s="140"/>
    </row>
    <row r="17" spans="1:12">
      <c r="A17" s="21"/>
      <c r="B17" s="122">
        <v>11</v>
      </c>
      <c r="C17" s="118" t="s">
        <v>299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  <c r="L17" s="140"/>
    </row>
    <row r="18" spans="1:12">
      <c r="A18" s="21"/>
      <c r="B18" s="122">
        <v>12</v>
      </c>
      <c r="C18" s="118" t="s">
        <v>298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8">
        <v>2</v>
      </c>
      <c r="K18" s="140">
        <f t="shared" si="0"/>
        <v>0</v>
      </c>
      <c r="L18" s="140"/>
    </row>
    <row r="19" spans="1:12">
      <c r="A19" s="21"/>
      <c r="B19" s="122">
        <v>13</v>
      </c>
      <c r="C19" s="118" t="s">
        <v>297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0</v>
      </c>
      <c r="J19" s="8">
        <v>0</v>
      </c>
      <c r="K19" s="140">
        <f t="shared" si="0"/>
        <v>0</v>
      </c>
      <c r="L19" s="140"/>
    </row>
    <row r="20" spans="1:12">
      <c r="A20" s="21"/>
      <c r="B20" s="122">
        <v>14</v>
      </c>
      <c r="C20" s="118" t="s">
        <v>296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8">
        <v>1</v>
      </c>
      <c r="K20" s="140">
        <f t="shared" si="0"/>
        <v>-2</v>
      </c>
      <c r="L20" s="140"/>
    </row>
    <row r="21" spans="1:12">
      <c r="A21" s="21"/>
      <c r="B21" s="122">
        <v>15</v>
      </c>
      <c r="C21" s="118" t="s">
        <v>291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8">
        <v>2</v>
      </c>
      <c r="K21" s="140">
        <f t="shared" si="0"/>
        <v>-1</v>
      </c>
      <c r="L21" s="140"/>
    </row>
    <row r="22" spans="1:12">
      <c r="A22" s="21"/>
      <c r="B22" s="122">
        <v>16</v>
      </c>
      <c r="C22" s="118" t="s">
        <v>292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3</v>
      </c>
      <c r="K22" s="140">
        <f t="shared" si="0"/>
        <v>0</v>
      </c>
      <c r="L22" s="140"/>
    </row>
    <row r="23" spans="1:12">
      <c r="A23" s="21"/>
      <c r="B23" s="122">
        <v>17</v>
      </c>
      <c r="C23" s="118" t="s">
        <v>293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  <c r="L23" s="140"/>
    </row>
    <row r="24" spans="1:12">
      <c r="A24" s="21"/>
      <c r="B24" s="122">
        <v>18</v>
      </c>
      <c r="C24" s="118" t="s">
        <v>294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  <c r="L24" s="140"/>
    </row>
    <row r="25" spans="1:12">
      <c r="A25" s="21"/>
      <c r="B25" s="122">
        <v>19</v>
      </c>
      <c r="C25" s="118" t="s">
        <v>290</v>
      </c>
      <c r="D25" s="125" t="s">
        <v>9</v>
      </c>
      <c r="E25" s="125" t="s">
        <v>10</v>
      </c>
      <c r="F25" s="125" t="s">
        <v>11</v>
      </c>
      <c r="G25" s="125" t="s">
        <v>325</v>
      </c>
      <c r="H25" s="125" t="s">
        <v>326</v>
      </c>
      <c r="I25" s="140">
        <v>3</v>
      </c>
      <c r="J25" s="8">
        <v>3</v>
      </c>
      <c r="K25" s="140">
        <f t="shared" si="0"/>
        <v>0</v>
      </c>
      <c r="L25" s="140"/>
    </row>
    <row r="26" spans="1:12">
      <c r="A26" s="21"/>
      <c r="B26" s="122">
        <v>20</v>
      </c>
      <c r="C26" s="118" t="s">
        <v>295</v>
      </c>
      <c r="D26" s="127" t="s">
        <v>9</v>
      </c>
      <c r="E26" s="127" t="s">
        <v>10</v>
      </c>
      <c r="F26" s="127" t="s">
        <v>11</v>
      </c>
      <c r="G26" s="125" t="s">
        <v>325</v>
      </c>
      <c r="H26" s="125" t="s">
        <v>326</v>
      </c>
      <c r="I26" s="10">
        <v>3</v>
      </c>
      <c r="J26" s="11">
        <v>3</v>
      </c>
      <c r="K26" s="10">
        <f t="shared" si="0"/>
        <v>0</v>
      </c>
      <c r="L26" s="10"/>
    </row>
    <row r="27" spans="1:12">
      <c r="A27" s="21"/>
      <c r="B27" s="122">
        <v>21</v>
      </c>
      <c r="C27" s="118" t="s">
        <v>289</v>
      </c>
      <c r="D27" s="125" t="s">
        <v>9</v>
      </c>
      <c r="E27" s="125" t="s">
        <v>10</v>
      </c>
      <c r="F27" s="125" t="s">
        <v>11</v>
      </c>
      <c r="G27" s="125" t="s">
        <v>325</v>
      </c>
      <c r="H27" s="125" t="s">
        <v>326</v>
      </c>
      <c r="I27" s="140">
        <v>1</v>
      </c>
      <c r="J27" s="140">
        <v>0</v>
      </c>
      <c r="K27" s="140">
        <f t="shared" si="0"/>
        <v>-1</v>
      </c>
      <c r="L27" s="140"/>
    </row>
    <row r="28" spans="1:12">
      <c r="A28" s="21"/>
      <c r="B28" s="167" t="s">
        <v>349</v>
      </c>
      <c r="C28" s="167"/>
      <c r="D28" s="168"/>
      <c r="E28" s="168"/>
      <c r="F28" s="168"/>
      <c r="G28" s="168"/>
      <c r="H28" s="168"/>
      <c r="I28" s="167">
        <f>SUM(I7:I27)</f>
        <v>38</v>
      </c>
      <c r="J28" s="167">
        <f>SUM(J7:J27)</f>
        <v>31</v>
      </c>
      <c r="K28" s="167">
        <f t="shared" si="0"/>
        <v>-7</v>
      </c>
      <c r="L28" s="168"/>
    </row>
    <row r="29" spans="1:12">
      <c r="A29" s="21"/>
      <c r="B29" s="167" t="s">
        <v>350</v>
      </c>
      <c r="C29" s="167"/>
      <c r="D29" s="168"/>
      <c r="E29" s="168"/>
      <c r="F29" s="168"/>
      <c r="G29" s="168"/>
      <c r="H29" s="168"/>
      <c r="I29" s="169">
        <f>I28/(3*74)</f>
        <v>0.17117117117117117</v>
      </c>
      <c r="J29" s="169">
        <f>J28/(3*74)</f>
        <v>0.13963963963963963</v>
      </c>
      <c r="K29" s="167">
        <f t="shared" si="0"/>
        <v>-3.1531531531531543E-2</v>
      </c>
      <c r="L29" s="168"/>
    </row>
    <row r="30" spans="1:12">
      <c r="A30" s="21"/>
      <c r="B30" s="58"/>
      <c r="C30" s="58"/>
      <c r="D30" s="68"/>
      <c r="E30" s="68"/>
      <c r="F30" s="68"/>
      <c r="G30" s="58"/>
      <c r="H30" s="58"/>
      <c r="I30" s="58"/>
      <c r="J30" s="58"/>
    </row>
    <row r="31" spans="1:12">
      <c r="A31" s="21"/>
      <c r="B31" s="58"/>
      <c r="C31" s="68"/>
      <c r="D31" s="58"/>
      <c r="E31" s="58"/>
      <c r="F31" s="58"/>
      <c r="G31" s="58"/>
      <c r="H31" s="58"/>
      <c r="I31" s="58"/>
      <c r="J31" s="58"/>
    </row>
    <row r="32" spans="1:12">
      <c r="A32" s="21"/>
      <c r="B32" s="58"/>
      <c r="C32" s="58"/>
      <c r="D32" s="58"/>
      <c r="E32" s="58"/>
      <c r="F32" s="58"/>
      <c r="G32" s="58"/>
      <c r="H32" s="58"/>
      <c r="I32" s="58"/>
      <c r="J32" s="58"/>
    </row>
    <row r="33" spans="1:10">
      <c r="A33" s="21"/>
      <c r="B33" s="58"/>
      <c r="C33" s="58"/>
      <c r="D33" s="58"/>
      <c r="E33" s="58"/>
      <c r="F33" s="58"/>
      <c r="G33" s="58"/>
      <c r="H33" s="58"/>
      <c r="I33" s="58"/>
      <c r="J33" s="58"/>
    </row>
    <row r="34" spans="1:10">
      <c r="A34" s="21"/>
      <c r="B34" s="58"/>
      <c r="C34" s="58"/>
      <c r="D34" s="58"/>
      <c r="E34" s="58"/>
      <c r="F34" s="58"/>
      <c r="G34" s="58"/>
      <c r="H34" s="58"/>
      <c r="I34" s="58"/>
      <c r="J34" s="58"/>
    </row>
    <row r="35" spans="1:10">
      <c r="A35" s="21"/>
      <c r="B35" s="58"/>
      <c r="C35" s="58"/>
      <c r="D35" s="58"/>
      <c r="E35" s="58"/>
      <c r="F35" s="58"/>
      <c r="G35" s="58"/>
      <c r="H35" s="58"/>
      <c r="I35" s="58"/>
      <c r="J35" s="58"/>
    </row>
    <row r="36" spans="1:10">
      <c r="A36" s="21"/>
      <c r="B36" s="58"/>
      <c r="C36" s="58"/>
      <c r="D36" s="114"/>
      <c r="E36" s="58"/>
      <c r="F36" s="58"/>
      <c r="G36" s="58"/>
      <c r="H36" s="58"/>
      <c r="I36" s="58"/>
      <c r="J36" s="58"/>
    </row>
    <row r="37" spans="1:10">
      <c r="A37" s="21"/>
      <c r="B37" s="58"/>
      <c r="C37" s="68"/>
      <c r="D37" s="58"/>
      <c r="E37" s="58"/>
      <c r="F37" s="58"/>
      <c r="G37" s="58"/>
      <c r="H37" s="58"/>
      <c r="I37" s="58"/>
      <c r="J37" s="58"/>
    </row>
    <row r="38" spans="1:10">
      <c r="A38" s="21"/>
      <c r="B38" s="58"/>
      <c r="C38" s="58"/>
      <c r="D38" s="58"/>
      <c r="E38" s="58"/>
      <c r="F38" s="58"/>
      <c r="G38" s="58"/>
      <c r="H38" s="58"/>
      <c r="I38" s="58"/>
      <c r="J38" s="58"/>
    </row>
    <row r="39" spans="1:10">
      <c r="A39" s="21"/>
      <c r="B39" s="58"/>
      <c r="C39" s="58"/>
      <c r="D39" s="58"/>
      <c r="E39" s="58"/>
      <c r="F39" s="58"/>
      <c r="G39" s="58"/>
      <c r="H39" s="58"/>
      <c r="I39" s="58"/>
      <c r="J39" s="58"/>
    </row>
    <row r="40" spans="1:10">
      <c r="A40" s="21"/>
      <c r="B40" s="58"/>
      <c r="C40" s="58"/>
      <c r="D40" s="58"/>
      <c r="E40" s="58"/>
      <c r="F40" s="58"/>
      <c r="G40" s="58"/>
      <c r="H40" s="58"/>
      <c r="I40" s="58"/>
      <c r="J40" s="58"/>
    </row>
    <row r="41" spans="1:10">
      <c r="A41" s="21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21"/>
      <c r="B42" s="58"/>
      <c r="C42" s="68"/>
      <c r="D42" s="58"/>
      <c r="E42" s="58"/>
      <c r="F42" s="58"/>
      <c r="G42" s="58"/>
      <c r="H42" s="58"/>
      <c r="I42" s="58"/>
      <c r="J42" s="58"/>
    </row>
    <row r="43" spans="1:10">
      <c r="A43" s="21"/>
      <c r="B43" s="58"/>
      <c r="C43" s="68"/>
      <c r="D43" s="58"/>
      <c r="E43" s="58"/>
      <c r="F43" s="58"/>
      <c r="G43" s="58"/>
      <c r="H43" s="58"/>
      <c r="I43" s="58"/>
      <c r="J43" s="58"/>
    </row>
    <row r="44" spans="1:10">
      <c r="A44" s="21"/>
      <c r="B44" s="58"/>
      <c r="C44" s="68"/>
      <c r="D44" s="68"/>
      <c r="E44" s="68"/>
      <c r="F44" s="68"/>
      <c r="G44" s="58"/>
      <c r="H44" s="58"/>
      <c r="I44" s="58"/>
      <c r="J44" s="58"/>
    </row>
    <row r="45" spans="1:10">
      <c r="A45" s="21"/>
      <c r="B45" s="58"/>
      <c r="C45" s="58"/>
      <c r="D45" s="58"/>
      <c r="E45" s="58"/>
      <c r="F45" s="58"/>
      <c r="G45" s="58"/>
      <c r="H45" s="58"/>
      <c r="I45" s="58"/>
      <c r="J45" s="58"/>
    </row>
    <row r="46" spans="1:10">
      <c r="A46" s="21"/>
      <c r="B46" s="58"/>
      <c r="C46" s="68"/>
      <c r="D46" s="58"/>
      <c r="E46" s="58"/>
      <c r="F46" s="58"/>
      <c r="G46" s="58"/>
      <c r="H46" s="58"/>
      <c r="I46" s="58"/>
      <c r="J46" s="58"/>
    </row>
    <row r="47" spans="1:10">
      <c r="A47" s="21"/>
      <c r="B47" s="58"/>
      <c r="C47" s="68"/>
      <c r="D47" s="68"/>
      <c r="E47" s="68"/>
      <c r="F47" s="68"/>
      <c r="G47" s="58"/>
      <c r="H47" s="58"/>
      <c r="I47" s="58"/>
      <c r="J47" s="58"/>
    </row>
    <row r="48" spans="1:10">
      <c r="A48" s="21"/>
      <c r="B48" s="58"/>
      <c r="C48" s="58"/>
      <c r="D48" s="68"/>
      <c r="E48" s="68"/>
      <c r="F48" s="68"/>
      <c r="G48" s="58"/>
      <c r="H48" s="58"/>
      <c r="I48" s="58"/>
      <c r="J48" s="58"/>
    </row>
    <row r="49" spans="1:10">
      <c r="A49" s="21"/>
      <c r="B49" s="58"/>
      <c r="C49" s="58"/>
      <c r="D49" s="68"/>
      <c r="E49" s="68"/>
      <c r="F49" s="68"/>
      <c r="G49" s="58"/>
      <c r="H49" s="58"/>
      <c r="I49" s="58"/>
      <c r="J49" s="58"/>
    </row>
    <row r="50" spans="1:10">
      <c r="A50" s="21"/>
      <c r="B50" s="58"/>
      <c r="C50" s="68"/>
      <c r="D50" s="58"/>
      <c r="E50" s="58"/>
      <c r="F50" s="58"/>
      <c r="G50" s="58"/>
      <c r="H50" s="58"/>
      <c r="I50" s="58"/>
      <c r="J50" s="58"/>
    </row>
    <row r="51" spans="1:10">
      <c r="A51" s="21"/>
      <c r="B51" s="58"/>
      <c r="C51" s="68"/>
      <c r="D51" s="58"/>
      <c r="E51" s="58"/>
      <c r="F51" s="58"/>
      <c r="G51" s="58"/>
      <c r="H51" s="58"/>
      <c r="I51" s="58"/>
      <c r="J51" s="58"/>
    </row>
    <row r="52" spans="1:10">
      <c r="A52" s="21"/>
      <c r="B52" s="58"/>
      <c r="C52" s="58"/>
      <c r="D52" s="68"/>
      <c r="E52" s="68"/>
      <c r="F52" s="68"/>
      <c r="G52" s="58"/>
      <c r="H52" s="58"/>
      <c r="I52" s="58"/>
      <c r="J52" s="58"/>
    </row>
    <row r="53" spans="1:10">
      <c r="A53" s="21"/>
      <c r="B53" s="58"/>
      <c r="C53" s="58"/>
      <c r="D53" s="68"/>
      <c r="E53" s="68"/>
      <c r="F53" s="68"/>
      <c r="G53" s="58"/>
      <c r="H53" s="58"/>
      <c r="I53" s="58"/>
      <c r="J53" s="58"/>
    </row>
    <row r="54" spans="1:10">
      <c r="A54" s="21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21"/>
      <c r="B55" s="58"/>
      <c r="C55" s="68"/>
      <c r="D55" s="68"/>
      <c r="E55" s="68"/>
      <c r="F55" s="68"/>
      <c r="G55" s="58"/>
      <c r="H55" s="58"/>
      <c r="I55" s="58"/>
      <c r="J55" s="58"/>
    </row>
    <row r="56" spans="1:10">
      <c r="A56" s="21"/>
      <c r="B56" s="58"/>
      <c r="C56" s="68"/>
      <c r="D56" s="58"/>
      <c r="E56" s="58"/>
      <c r="F56" s="58"/>
      <c r="G56" s="58"/>
      <c r="H56" s="58"/>
      <c r="I56" s="58"/>
      <c r="J56" s="58"/>
    </row>
    <row r="57" spans="1:10">
      <c r="A57" s="21"/>
      <c r="B57" s="58"/>
      <c r="C57" s="68"/>
      <c r="D57" s="58"/>
      <c r="E57" s="58"/>
      <c r="F57" s="58"/>
      <c r="G57" s="58"/>
      <c r="H57" s="58"/>
      <c r="I57" s="58"/>
      <c r="J57" s="58"/>
    </row>
    <row r="58" spans="1:10">
      <c r="A58" s="21"/>
      <c r="B58" s="58"/>
      <c r="C58" s="68"/>
      <c r="D58" s="58"/>
      <c r="E58" s="58"/>
      <c r="F58" s="58"/>
      <c r="G58" s="58"/>
      <c r="H58" s="58"/>
      <c r="I58" s="58"/>
      <c r="J58" s="58"/>
    </row>
    <row r="59" spans="1:10">
      <c r="A59" s="21"/>
      <c r="B59" s="58"/>
      <c r="C59" s="68"/>
      <c r="D59" s="58"/>
      <c r="E59" s="58"/>
      <c r="F59" s="58"/>
      <c r="G59" s="58"/>
      <c r="H59" s="58"/>
      <c r="I59" s="58"/>
      <c r="J59" s="58"/>
    </row>
    <row r="60" spans="1:10">
      <c r="A60" s="21"/>
      <c r="B60" s="58"/>
      <c r="C60" s="68"/>
      <c r="D60" s="58"/>
      <c r="E60" s="58"/>
      <c r="F60" s="58"/>
      <c r="G60" s="58"/>
      <c r="H60" s="58"/>
      <c r="I60" s="58"/>
      <c r="J60" s="58"/>
    </row>
    <row r="61" spans="1:10">
      <c r="A61" s="21"/>
      <c r="B61" s="58"/>
      <c r="C61" s="68"/>
      <c r="D61" s="58"/>
      <c r="E61" s="58"/>
      <c r="F61" s="58"/>
      <c r="G61" s="58"/>
      <c r="H61" s="58"/>
      <c r="I61" s="58"/>
      <c r="J61" s="58"/>
    </row>
    <row r="62" spans="1:10">
      <c r="A62" s="21"/>
      <c r="B62" s="58"/>
      <c r="C62" s="68"/>
      <c r="D62" s="58"/>
      <c r="E62" s="58"/>
      <c r="F62" s="58"/>
      <c r="G62" s="58"/>
      <c r="H62" s="58"/>
      <c r="I62" s="58"/>
      <c r="J62" s="58"/>
    </row>
    <row r="63" spans="1:10">
      <c r="A63" s="21"/>
      <c r="B63" s="58"/>
      <c r="C63" s="58"/>
      <c r="D63" s="58"/>
      <c r="E63" s="58"/>
      <c r="F63" s="58"/>
      <c r="G63" s="58"/>
      <c r="H63" s="58"/>
      <c r="I63" s="58"/>
      <c r="J63" s="58"/>
    </row>
    <row r="64" spans="1:10">
      <c r="A64" s="21"/>
      <c r="B64" s="58"/>
      <c r="C64" s="58"/>
      <c r="D64" s="58"/>
      <c r="E64" s="58"/>
      <c r="F64" s="58"/>
      <c r="G64" s="58"/>
      <c r="H64" s="58"/>
      <c r="I64" s="58"/>
      <c r="J64" s="58"/>
    </row>
    <row r="65" spans="1:10">
      <c r="A65" s="21"/>
      <c r="B65" s="58"/>
      <c r="C65" s="68"/>
      <c r="D65" s="58"/>
      <c r="E65" s="58"/>
      <c r="F65" s="58"/>
      <c r="G65" s="58"/>
      <c r="H65" s="58"/>
      <c r="I65" s="58"/>
      <c r="J65" s="58"/>
    </row>
    <row r="66" spans="1:10">
      <c r="A66" s="21"/>
      <c r="B66" s="58"/>
      <c r="C66" s="58"/>
      <c r="D66" s="58"/>
      <c r="E66" s="58"/>
      <c r="F66" s="58"/>
      <c r="G66" s="58"/>
      <c r="H66" s="58"/>
      <c r="I66" s="58"/>
      <c r="J66" s="58"/>
    </row>
    <row r="67" spans="1:10">
      <c r="A67" s="21"/>
      <c r="B67" s="58"/>
      <c r="C67" s="68"/>
      <c r="D67" s="58"/>
      <c r="E67" s="58"/>
      <c r="F67" s="58"/>
      <c r="G67" s="58"/>
      <c r="H67" s="58"/>
      <c r="I67" s="58"/>
      <c r="J67" s="58"/>
    </row>
    <row r="68" spans="1:10">
      <c r="A68" s="21"/>
      <c r="B68" s="58"/>
      <c r="C68" s="68"/>
      <c r="D68" s="58"/>
      <c r="E68" s="58"/>
      <c r="F68" s="58"/>
      <c r="G68" s="58"/>
      <c r="H68" s="58"/>
      <c r="I68" s="58"/>
      <c r="J68" s="58"/>
    </row>
    <row r="69" spans="1:10">
      <c r="A69" s="21"/>
      <c r="B69" s="58"/>
      <c r="C69" s="68"/>
      <c r="D69" s="58"/>
      <c r="E69" s="58"/>
      <c r="F69" s="58"/>
      <c r="G69" s="58"/>
      <c r="H69" s="58"/>
      <c r="I69" s="58"/>
      <c r="J69" s="58"/>
    </row>
    <row r="70" spans="1:10">
      <c r="A70" s="21"/>
      <c r="B70" s="58"/>
      <c r="C70" s="68"/>
      <c r="D70" s="58"/>
      <c r="E70" s="58"/>
      <c r="F70" s="58"/>
      <c r="G70" s="58"/>
      <c r="H70" s="58"/>
      <c r="I70" s="58"/>
      <c r="J70" s="58"/>
    </row>
    <row r="71" spans="1:10">
      <c r="A71" s="21"/>
      <c r="B71" s="58"/>
      <c r="C71" s="68"/>
      <c r="D71" s="58"/>
      <c r="E71" s="58"/>
      <c r="F71" s="58"/>
      <c r="G71" s="58"/>
      <c r="H71" s="58"/>
      <c r="I71" s="58"/>
      <c r="J71" s="58"/>
    </row>
    <row r="72" spans="1:10">
      <c r="A72" s="21"/>
      <c r="B72" s="58"/>
      <c r="C72" s="58"/>
      <c r="D72" s="68"/>
      <c r="E72" s="68"/>
      <c r="F72" s="68"/>
      <c r="G72" s="58"/>
      <c r="H72" s="58"/>
      <c r="I72" s="58"/>
      <c r="J72" s="58"/>
    </row>
    <row r="73" spans="1:10">
      <c r="A73" s="21"/>
      <c r="B73" s="58"/>
      <c r="C73" s="68"/>
      <c r="D73" s="58"/>
      <c r="E73" s="58"/>
      <c r="F73" s="58"/>
      <c r="G73" s="58"/>
      <c r="H73" s="58"/>
      <c r="I73" s="58"/>
      <c r="J73" s="58"/>
    </row>
    <row r="74" spans="1:10">
      <c r="A74" s="21"/>
      <c r="B74" s="58"/>
      <c r="C74" s="68"/>
      <c r="D74" s="58"/>
      <c r="E74" s="58"/>
      <c r="F74" s="58"/>
      <c r="G74" s="58"/>
      <c r="H74" s="58"/>
      <c r="I74" s="58"/>
      <c r="J74" s="58"/>
    </row>
    <row r="75" spans="1:10">
      <c r="A75" s="21"/>
      <c r="B75" s="58"/>
      <c r="C75" s="68"/>
      <c r="D75" s="68"/>
      <c r="E75" s="68"/>
      <c r="F75" s="68"/>
      <c r="G75" s="58"/>
      <c r="H75" s="58"/>
      <c r="I75" s="58"/>
      <c r="J75" s="58"/>
    </row>
    <row r="76" spans="1:10">
      <c r="A76" s="21"/>
      <c r="B76" s="58"/>
      <c r="C76" s="68"/>
      <c r="D76" s="58"/>
      <c r="E76" s="58"/>
      <c r="F76" s="58"/>
      <c r="G76" s="58"/>
      <c r="H76" s="58"/>
      <c r="I76" s="58"/>
      <c r="J76" s="58"/>
    </row>
    <row r="77" spans="1:10">
      <c r="A77" s="21"/>
      <c r="B77" s="58"/>
      <c r="C77" s="68"/>
      <c r="D77" s="58"/>
      <c r="E77" s="58"/>
      <c r="F77" s="58"/>
      <c r="G77" s="58"/>
      <c r="H77" s="58"/>
      <c r="I77" s="58"/>
      <c r="J77" s="58"/>
    </row>
    <row r="78" spans="1:10">
      <c r="A78" s="21"/>
      <c r="B78" s="58"/>
      <c r="C78" s="58"/>
      <c r="D78" s="58"/>
      <c r="E78" s="58"/>
      <c r="F78" s="58"/>
      <c r="G78" s="58"/>
      <c r="H78" s="58"/>
      <c r="I78" s="58"/>
      <c r="J78" s="58"/>
    </row>
    <row r="79" spans="1:10">
      <c r="A79" s="21"/>
      <c r="B79" s="115"/>
      <c r="C79" s="115"/>
      <c r="D79" s="115"/>
      <c r="E79" s="115"/>
      <c r="F79" s="115"/>
      <c r="G79" s="115"/>
      <c r="H79" s="115"/>
      <c r="I79" s="115"/>
      <c r="J79" s="58"/>
    </row>
    <row r="80" spans="1:10">
      <c r="A80" s="21"/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30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{1B3FF4E1-056A-4779-ABFB-0AA9EEB98504}</x14:id>
        </ext>
      </extLst>
    </cfRule>
  </conditionalFormatting>
  <conditionalFormatting sqref="K7:K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{DC0CD46C-7D00-4EEC-BB43-967813402BB3}</x14:id>
        </ext>
      </extLst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B3FF4E1-056A-4779-ABFB-0AA9EEB985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I30:I78</xm:sqref>
        </x14:conditionalFormatting>
        <x14:conditionalFormatting xmlns:xm="http://schemas.microsoft.com/office/excel/2006/main">
          <x14:cfRule type="dataBar" id="{DC0CD46C-7D00-4EEC-BB43-967813402B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K7:K27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workbookViewId="0">
      <selection activeCell="A31" sqref="A31"/>
    </sheetView>
  </sheetViews>
  <sheetFormatPr defaultRowHeight="15"/>
  <cols>
    <col min="3" max="3" width="42.5703125" customWidth="1"/>
    <col min="4" max="4" width="7.42578125" customWidth="1"/>
    <col min="5" max="5" width="8.42578125" customWidth="1"/>
    <col min="6" max="6" width="5.28515625" customWidth="1"/>
    <col min="7" max="7" width="10.28515625" customWidth="1"/>
    <col min="8" max="8" width="16.28515625" customWidth="1"/>
    <col min="9" max="9" width="7.42578125" customWidth="1"/>
    <col min="10" max="10" width="8.28515625" customWidth="1"/>
    <col min="11" max="11" width="14.42578125" customWidth="1"/>
  </cols>
  <sheetData>
    <row r="1" spans="1:11">
      <c r="A1" s="21"/>
      <c r="B1" s="21"/>
      <c r="C1" s="21"/>
      <c r="D1" s="5"/>
      <c r="E1" s="5"/>
      <c r="F1" s="5"/>
      <c r="G1" s="21"/>
      <c r="H1" s="21"/>
      <c r="I1" s="21"/>
      <c r="J1" s="21"/>
    </row>
    <row r="2" spans="1:11">
      <c r="A2" s="21"/>
      <c r="B2" s="58"/>
      <c r="C2" s="58"/>
      <c r="D2" s="58"/>
      <c r="E2" s="58"/>
      <c r="F2" s="58"/>
      <c r="G2" s="198"/>
      <c r="H2" s="198"/>
      <c r="I2" s="58"/>
      <c r="J2" s="58"/>
    </row>
    <row r="3" spans="1:11">
      <c r="A3" s="21"/>
      <c r="B3" s="132"/>
      <c r="C3" s="132"/>
      <c r="D3" s="5"/>
      <c r="E3" s="5"/>
      <c r="F3" s="5"/>
      <c r="G3" s="132"/>
      <c r="H3" s="132"/>
      <c r="I3" s="132"/>
      <c r="J3" s="132"/>
      <c r="K3" s="132"/>
    </row>
    <row r="4" spans="1:11">
      <c r="A4" s="21"/>
      <c r="B4" s="120"/>
      <c r="C4" s="107"/>
      <c r="D4" s="132"/>
      <c r="E4" s="132"/>
      <c r="F4" s="132"/>
      <c r="G4" s="132"/>
      <c r="H4" s="132"/>
      <c r="I4" s="49" t="s">
        <v>3</v>
      </c>
      <c r="J4" s="50"/>
      <c r="K4" s="16"/>
    </row>
    <row r="5" spans="1:11">
      <c r="A5" s="21"/>
      <c r="B5" s="119"/>
      <c r="C5" s="108"/>
      <c r="D5" s="46" t="s">
        <v>4</v>
      </c>
      <c r="E5" s="47"/>
      <c r="F5" s="48"/>
      <c r="G5" s="48"/>
      <c r="H5" s="48"/>
      <c r="I5" s="6" t="s">
        <v>0</v>
      </c>
      <c r="J5" s="6" t="s">
        <v>0</v>
      </c>
      <c r="K5" s="17"/>
    </row>
    <row r="6" spans="1:11">
      <c r="A6" s="21"/>
      <c r="B6" s="138" t="s">
        <v>5</v>
      </c>
      <c r="C6" s="109" t="s">
        <v>6</v>
      </c>
      <c r="D6" s="5">
        <v>1</v>
      </c>
      <c r="E6" s="5">
        <v>2</v>
      </c>
      <c r="F6" s="5">
        <v>3</v>
      </c>
      <c r="G6" s="58">
        <v>4</v>
      </c>
      <c r="H6" s="58">
        <v>5</v>
      </c>
      <c r="I6" s="147">
        <v>43586</v>
      </c>
      <c r="J6" s="148">
        <v>44409</v>
      </c>
      <c r="K6" s="6" t="s">
        <v>7</v>
      </c>
    </row>
    <row r="7" spans="1:11">
      <c r="A7" s="21"/>
      <c r="B7" s="122">
        <v>1</v>
      </c>
      <c r="C7" s="118" t="s">
        <v>309</v>
      </c>
      <c r="D7" s="125" t="s">
        <v>9</v>
      </c>
      <c r="E7" s="125" t="s">
        <v>10</v>
      </c>
      <c r="F7" s="125" t="s">
        <v>11</v>
      </c>
      <c r="G7" s="125" t="s">
        <v>325</v>
      </c>
      <c r="H7" s="126" t="s">
        <v>326</v>
      </c>
      <c r="I7" s="140">
        <v>1</v>
      </c>
      <c r="J7" s="8">
        <v>1</v>
      </c>
      <c r="K7" s="140">
        <f t="shared" ref="K7:K29" si="0">J7-I7</f>
        <v>0</v>
      </c>
    </row>
    <row r="8" spans="1:11">
      <c r="A8" s="21"/>
      <c r="B8" s="122">
        <v>2</v>
      </c>
      <c r="C8" s="118" t="s">
        <v>308</v>
      </c>
      <c r="D8" s="125" t="s">
        <v>9</v>
      </c>
      <c r="E8" s="125" t="s">
        <v>10</v>
      </c>
      <c r="F8" s="125" t="s">
        <v>11</v>
      </c>
      <c r="G8" s="125" t="s">
        <v>325</v>
      </c>
      <c r="H8" s="125" t="s">
        <v>326</v>
      </c>
      <c r="I8" s="140">
        <v>3</v>
      </c>
      <c r="J8" s="8">
        <v>3</v>
      </c>
      <c r="K8" s="140">
        <f t="shared" si="0"/>
        <v>0</v>
      </c>
    </row>
    <row r="9" spans="1:11">
      <c r="A9" s="21"/>
      <c r="B9" s="122">
        <v>3</v>
      </c>
      <c r="C9" s="118" t="s">
        <v>324</v>
      </c>
      <c r="D9" s="125" t="s">
        <v>12</v>
      </c>
      <c r="E9" s="125" t="s">
        <v>13</v>
      </c>
      <c r="F9" s="125" t="s">
        <v>14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</row>
    <row r="10" spans="1:11">
      <c r="A10" s="21"/>
      <c r="B10" s="122">
        <v>4</v>
      </c>
      <c r="C10" s="118" t="s">
        <v>306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1</v>
      </c>
      <c r="J10" s="8">
        <v>1</v>
      </c>
      <c r="K10" s="140">
        <f t="shared" si="0"/>
        <v>0</v>
      </c>
    </row>
    <row r="11" spans="1:11">
      <c r="A11" s="21"/>
      <c r="B11" s="122">
        <v>5</v>
      </c>
      <c r="C11" s="118" t="s">
        <v>305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1</v>
      </c>
      <c r="J11" s="8">
        <v>1</v>
      </c>
      <c r="K11" s="140">
        <f t="shared" si="0"/>
        <v>0</v>
      </c>
    </row>
    <row r="12" spans="1:11">
      <c r="A12" s="21"/>
      <c r="B12" s="122">
        <v>7</v>
      </c>
      <c r="C12" s="118" t="s">
        <v>304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</row>
    <row r="13" spans="1:11">
      <c r="A13" s="21"/>
      <c r="B13" s="122">
        <v>8</v>
      </c>
      <c r="C13" s="118" t="s">
        <v>303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0</v>
      </c>
      <c r="J13" s="8">
        <v>0</v>
      </c>
      <c r="K13" s="140">
        <f t="shared" si="0"/>
        <v>0</v>
      </c>
    </row>
    <row r="14" spans="1:11">
      <c r="A14" s="21"/>
      <c r="B14" s="122">
        <v>6</v>
      </c>
      <c r="C14" s="118" t="s">
        <v>302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2</v>
      </c>
      <c r="J14" s="8">
        <v>2</v>
      </c>
      <c r="K14" s="140">
        <f t="shared" si="0"/>
        <v>0</v>
      </c>
    </row>
    <row r="15" spans="1:11">
      <c r="A15" s="21"/>
      <c r="B15" s="122">
        <v>9</v>
      </c>
      <c r="C15" s="118" t="s">
        <v>301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8">
        <v>1</v>
      </c>
      <c r="K15" s="140">
        <f t="shared" si="0"/>
        <v>0</v>
      </c>
    </row>
    <row r="16" spans="1:11" ht="22.5">
      <c r="A16" s="21"/>
      <c r="B16" s="122">
        <v>10</v>
      </c>
      <c r="C16" s="131" t="s">
        <v>300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3</v>
      </c>
      <c r="J16" s="8">
        <v>1</v>
      </c>
      <c r="K16" s="140">
        <f t="shared" si="0"/>
        <v>-2</v>
      </c>
    </row>
    <row r="17" spans="1:12">
      <c r="A17" s="21"/>
      <c r="B17" s="122">
        <v>11</v>
      </c>
      <c r="C17" s="118" t="s">
        <v>299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0</v>
      </c>
      <c r="K17" s="140">
        <f t="shared" si="0"/>
        <v>-2</v>
      </c>
    </row>
    <row r="18" spans="1:12">
      <c r="A18" s="21"/>
      <c r="B18" s="122">
        <v>12</v>
      </c>
      <c r="C18" s="118" t="s">
        <v>298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8">
        <v>2</v>
      </c>
      <c r="K18" s="140">
        <f t="shared" si="0"/>
        <v>0</v>
      </c>
    </row>
    <row r="19" spans="1:12">
      <c r="A19" s="21"/>
      <c r="B19" s="122">
        <v>13</v>
      </c>
      <c r="C19" s="118" t="s">
        <v>297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0</v>
      </c>
      <c r="J19" s="8">
        <v>0</v>
      </c>
      <c r="K19" s="140">
        <f t="shared" si="0"/>
        <v>0</v>
      </c>
    </row>
    <row r="20" spans="1:12">
      <c r="A20" s="21"/>
      <c r="B20" s="122">
        <v>14</v>
      </c>
      <c r="C20" s="118" t="s">
        <v>296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2</v>
      </c>
      <c r="J20" s="8">
        <v>1</v>
      </c>
      <c r="K20" s="140">
        <f t="shared" si="0"/>
        <v>-1</v>
      </c>
    </row>
    <row r="21" spans="1:12">
      <c r="A21" s="21"/>
      <c r="B21" s="122">
        <v>15</v>
      </c>
      <c r="C21" s="118" t="s">
        <v>291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0</v>
      </c>
      <c r="J21" s="8">
        <v>2</v>
      </c>
      <c r="K21" s="140">
        <f t="shared" si="0"/>
        <v>2</v>
      </c>
    </row>
    <row r="22" spans="1:12">
      <c r="A22" s="21"/>
      <c r="B22" s="122">
        <v>16</v>
      </c>
      <c r="C22" s="118" t="s">
        <v>292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0</v>
      </c>
      <c r="K22" s="140">
        <f t="shared" si="0"/>
        <v>-3</v>
      </c>
    </row>
    <row r="23" spans="1:12">
      <c r="A23" s="21"/>
      <c r="B23" s="122">
        <v>17</v>
      </c>
      <c r="C23" s="118" t="s">
        <v>293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</row>
    <row r="24" spans="1:12">
      <c r="A24" s="21"/>
      <c r="B24" s="122">
        <v>18</v>
      </c>
      <c r="C24" s="118" t="s">
        <v>294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</row>
    <row r="25" spans="1:12">
      <c r="A25" s="21"/>
      <c r="B25" s="122">
        <v>19</v>
      </c>
      <c r="C25" s="118" t="s">
        <v>290</v>
      </c>
      <c r="D25" s="125" t="s">
        <v>9</v>
      </c>
      <c r="E25" s="125" t="s">
        <v>10</v>
      </c>
      <c r="F25" s="125" t="s">
        <v>11</v>
      </c>
      <c r="G25" s="125" t="s">
        <v>325</v>
      </c>
      <c r="H25" s="125" t="s">
        <v>326</v>
      </c>
      <c r="I25" s="140">
        <v>3</v>
      </c>
      <c r="J25" s="8">
        <v>3</v>
      </c>
      <c r="K25" s="140">
        <f t="shared" si="0"/>
        <v>0</v>
      </c>
    </row>
    <row r="26" spans="1:12">
      <c r="A26" s="21"/>
      <c r="B26" s="122">
        <v>20</v>
      </c>
      <c r="C26" s="118" t="s">
        <v>295</v>
      </c>
      <c r="D26" s="127" t="s">
        <v>9</v>
      </c>
      <c r="E26" s="127" t="s">
        <v>10</v>
      </c>
      <c r="F26" s="127" t="s">
        <v>11</v>
      </c>
      <c r="G26" s="125" t="s">
        <v>325</v>
      </c>
      <c r="H26" s="125" t="s">
        <v>326</v>
      </c>
      <c r="I26" s="10">
        <v>0</v>
      </c>
      <c r="J26" s="11">
        <v>3</v>
      </c>
      <c r="K26" s="10">
        <f t="shared" si="0"/>
        <v>3</v>
      </c>
    </row>
    <row r="27" spans="1:12">
      <c r="A27" s="21"/>
      <c r="B27" s="122">
        <v>21</v>
      </c>
      <c r="C27" s="118" t="s">
        <v>289</v>
      </c>
      <c r="D27" s="125" t="s">
        <v>9</v>
      </c>
      <c r="E27" s="125" t="s">
        <v>10</v>
      </c>
      <c r="F27" s="125" t="s">
        <v>11</v>
      </c>
      <c r="G27" s="125" t="s">
        <v>325</v>
      </c>
      <c r="H27" s="125" t="s">
        <v>326</v>
      </c>
      <c r="I27" s="140">
        <v>3</v>
      </c>
      <c r="J27" s="140">
        <v>0</v>
      </c>
      <c r="K27" s="140">
        <f t="shared" si="0"/>
        <v>-3</v>
      </c>
    </row>
    <row r="28" spans="1:12">
      <c r="A28" s="21"/>
      <c r="B28" s="167" t="s">
        <v>349</v>
      </c>
      <c r="C28" s="167"/>
      <c r="D28" s="168"/>
      <c r="E28" s="168"/>
      <c r="F28" s="168"/>
      <c r="G28" s="168"/>
      <c r="H28" s="168"/>
      <c r="I28" s="167">
        <f>SUM(I7:I27)</f>
        <v>34</v>
      </c>
      <c r="J28" s="167">
        <f>SUM(J7:J27)</f>
        <v>28</v>
      </c>
      <c r="K28" s="167">
        <f t="shared" si="0"/>
        <v>-6</v>
      </c>
      <c r="L28" s="58"/>
    </row>
    <row r="29" spans="1:12">
      <c r="A29" s="21"/>
      <c r="B29" s="167" t="s">
        <v>350</v>
      </c>
      <c r="C29" s="167"/>
      <c r="D29" s="168"/>
      <c r="E29" s="168"/>
      <c r="F29" s="168"/>
      <c r="G29" s="168"/>
      <c r="H29" s="168"/>
      <c r="I29" s="169">
        <f>I28/(3*74)</f>
        <v>0.15315315315315314</v>
      </c>
      <c r="J29" s="169">
        <f>J28/(3*74)</f>
        <v>0.12612612612612611</v>
      </c>
      <c r="K29" s="167">
        <f t="shared" si="0"/>
        <v>-2.7027027027027029E-2</v>
      </c>
      <c r="L29" s="58"/>
    </row>
    <row r="30" spans="1:12">
      <c r="A30" s="21"/>
      <c r="B30" s="58"/>
      <c r="C30" s="58"/>
      <c r="D30" s="68"/>
      <c r="E30" s="68"/>
      <c r="F30" s="68"/>
      <c r="G30" s="58"/>
      <c r="H30" s="58"/>
      <c r="I30" s="58"/>
      <c r="J30" s="58"/>
    </row>
    <row r="31" spans="1:12">
      <c r="A31" s="21"/>
      <c r="B31" s="58"/>
      <c r="C31" s="68"/>
      <c r="D31" s="58"/>
      <c r="E31" s="58"/>
      <c r="F31" s="58"/>
      <c r="G31" s="58"/>
      <c r="H31" s="58"/>
      <c r="I31" s="58"/>
      <c r="J31" s="58"/>
    </row>
    <row r="32" spans="1:12">
      <c r="A32" s="21"/>
      <c r="B32" s="58"/>
      <c r="C32" s="58"/>
      <c r="D32" s="58"/>
      <c r="E32" s="58"/>
      <c r="F32" s="58"/>
      <c r="G32" s="58"/>
      <c r="H32" s="58"/>
      <c r="I32" s="58"/>
      <c r="J32" s="58"/>
    </row>
    <row r="33" spans="1:10">
      <c r="A33" s="21"/>
      <c r="B33" s="58"/>
      <c r="C33" s="58"/>
      <c r="D33" s="58"/>
      <c r="E33" s="58"/>
      <c r="F33" s="58"/>
      <c r="G33" s="58"/>
      <c r="H33" s="58"/>
      <c r="I33" s="58"/>
      <c r="J33" s="58"/>
    </row>
    <row r="34" spans="1:10">
      <c r="A34" s="21"/>
      <c r="B34" s="58"/>
      <c r="C34" s="58"/>
      <c r="D34" s="58"/>
      <c r="E34" s="58"/>
      <c r="F34" s="58"/>
      <c r="G34" s="58"/>
      <c r="H34" s="58"/>
      <c r="I34" s="58"/>
      <c r="J34" s="58"/>
    </row>
    <row r="35" spans="1:10">
      <c r="A35" s="21"/>
      <c r="B35" s="58"/>
      <c r="C35" s="58"/>
      <c r="D35" s="58"/>
      <c r="E35" s="58"/>
      <c r="F35" s="58"/>
      <c r="G35" s="58"/>
      <c r="H35" s="58"/>
      <c r="I35" s="58"/>
      <c r="J35" s="58"/>
    </row>
    <row r="36" spans="1:10">
      <c r="A36" s="21"/>
      <c r="B36" s="58"/>
      <c r="C36" s="58"/>
      <c r="D36" s="114"/>
      <c r="E36" s="58"/>
      <c r="F36" s="58"/>
      <c r="G36" s="58"/>
      <c r="H36" s="58"/>
      <c r="I36" s="58"/>
      <c r="J36" s="58"/>
    </row>
    <row r="37" spans="1:10">
      <c r="A37" s="21"/>
      <c r="B37" s="58"/>
      <c r="C37" s="68"/>
      <c r="D37" s="58"/>
      <c r="E37" s="58"/>
      <c r="F37" s="58"/>
      <c r="G37" s="58"/>
      <c r="H37" s="58"/>
      <c r="I37" s="58"/>
      <c r="J37" s="58"/>
    </row>
    <row r="38" spans="1:10">
      <c r="A38" s="21"/>
      <c r="B38" s="58"/>
      <c r="C38" s="58"/>
      <c r="D38" s="58"/>
      <c r="E38" s="58"/>
      <c r="F38" s="58"/>
      <c r="G38" s="58"/>
      <c r="H38" s="58"/>
      <c r="I38" s="58"/>
      <c r="J38" s="58"/>
    </row>
    <row r="39" spans="1:10">
      <c r="A39" s="21"/>
      <c r="B39" s="58"/>
      <c r="C39" s="58"/>
      <c r="D39" s="58"/>
      <c r="E39" s="58"/>
      <c r="F39" s="58"/>
      <c r="G39" s="58"/>
      <c r="H39" s="58"/>
      <c r="I39" s="58"/>
      <c r="J39" s="58"/>
    </row>
    <row r="40" spans="1:10">
      <c r="A40" s="21"/>
      <c r="B40" s="58"/>
      <c r="C40" s="58"/>
      <c r="D40" s="58"/>
      <c r="E40" s="58"/>
      <c r="F40" s="58"/>
      <c r="G40" s="58"/>
      <c r="H40" s="58"/>
      <c r="I40" s="58"/>
      <c r="J40" s="58"/>
    </row>
    <row r="41" spans="1:10">
      <c r="A41" s="21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21"/>
      <c r="B42" s="58"/>
      <c r="C42" s="68"/>
      <c r="D42" s="58"/>
      <c r="E42" s="58"/>
      <c r="F42" s="58"/>
      <c r="G42" s="58"/>
      <c r="H42" s="58"/>
      <c r="I42" s="58"/>
      <c r="J42" s="58"/>
    </row>
    <row r="43" spans="1:10">
      <c r="A43" s="21"/>
      <c r="B43" s="58"/>
      <c r="C43" s="68"/>
      <c r="D43" s="58"/>
      <c r="E43" s="58"/>
      <c r="F43" s="58"/>
      <c r="G43" s="58"/>
      <c r="H43" s="58"/>
      <c r="I43" s="58"/>
      <c r="J43" s="58"/>
    </row>
    <row r="44" spans="1:10">
      <c r="A44" s="21"/>
      <c r="B44" s="58"/>
      <c r="C44" s="68"/>
      <c r="D44" s="68"/>
      <c r="E44" s="68"/>
      <c r="F44" s="68"/>
      <c r="G44" s="58"/>
      <c r="H44" s="58"/>
      <c r="I44" s="58"/>
      <c r="J44" s="58"/>
    </row>
    <row r="45" spans="1:10">
      <c r="A45" s="21"/>
      <c r="B45" s="58"/>
      <c r="C45" s="58"/>
      <c r="D45" s="58"/>
      <c r="E45" s="58"/>
      <c r="F45" s="58"/>
      <c r="G45" s="58"/>
      <c r="H45" s="58"/>
      <c r="I45" s="58"/>
      <c r="J45" s="58"/>
    </row>
    <row r="46" spans="1:10">
      <c r="A46" s="21"/>
      <c r="B46" s="58"/>
      <c r="C46" s="68"/>
      <c r="D46" s="58"/>
      <c r="E46" s="58"/>
      <c r="F46" s="58"/>
      <c r="G46" s="58"/>
      <c r="H46" s="58"/>
      <c r="I46" s="58"/>
      <c r="J46" s="58"/>
    </row>
    <row r="47" spans="1:10">
      <c r="A47" s="21"/>
      <c r="B47" s="58"/>
      <c r="C47" s="68"/>
      <c r="D47" s="68"/>
      <c r="E47" s="68"/>
      <c r="F47" s="68"/>
      <c r="G47" s="58"/>
      <c r="H47" s="58"/>
      <c r="I47" s="58"/>
      <c r="J47" s="58"/>
    </row>
    <row r="48" spans="1:10">
      <c r="A48" s="21"/>
      <c r="B48" s="58"/>
      <c r="C48" s="58"/>
      <c r="D48" s="68"/>
      <c r="E48" s="68"/>
      <c r="F48" s="68"/>
      <c r="G48" s="58"/>
      <c r="H48" s="58"/>
      <c r="I48" s="58"/>
      <c r="J48" s="58"/>
    </row>
    <row r="49" spans="1:10">
      <c r="A49" s="21"/>
      <c r="B49" s="58"/>
      <c r="C49" s="58"/>
      <c r="D49" s="68"/>
      <c r="E49" s="68"/>
      <c r="F49" s="68"/>
      <c r="G49" s="58"/>
      <c r="H49" s="58"/>
      <c r="I49" s="58"/>
      <c r="J49" s="58"/>
    </row>
    <row r="50" spans="1:10">
      <c r="A50" s="21"/>
      <c r="B50" s="58"/>
      <c r="C50" s="68"/>
      <c r="D50" s="58"/>
      <c r="E50" s="58"/>
      <c r="F50" s="58"/>
      <c r="G50" s="58"/>
      <c r="H50" s="58"/>
      <c r="I50" s="58"/>
      <c r="J50" s="58"/>
    </row>
    <row r="51" spans="1:10">
      <c r="A51" s="21"/>
      <c r="B51" s="58"/>
      <c r="C51" s="68"/>
      <c r="D51" s="58"/>
      <c r="E51" s="58"/>
      <c r="F51" s="58"/>
      <c r="G51" s="58"/>
      <c r="H51" s="58"/>
      <c r="I51" s="58"/>
      <c r="J51" s="58"/>
    </row>
    <row r="52" spans="1:10">
      <c r="A52" s="21"/>
      <c r="B52" s="58"/>
      <c r="C52" s="58"/>
      <c r="D52" s="68"/>
      <c r="E52" s="68"/>
      <c r="F52" s="68"/>
      <c r="G52" s="58"/>
      <c r="H52" s="58"/>
      <c r="I52" s="58"/>
      <c r="J52" s="58"/>
    </row>
    <row r="53" spans="1:10">
      <c r="A53" s="21"/>
      <c r="B53" s="58"/>
      <c r="C53" s="58"/>
      <c r="D53" s="68"/>
      <c r="E53" s="68"/>
      <c r="F53" s="68"/>
      <c r="G53" s="58"/>
      <c r="H53" s="58"/>
      <c r="I53" s="58"/>
      <c r="J53" s="58"/>
    </row>
    <row r="54" spans="1:10">
      <c r="A54" s="21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21"/>
      <c r="B55" s="58"/>
      <c r="C55" s="68"/>
      <c r="D55" s="68"/>
      <c r="E55" s="68"/>
      <c r="F55" s="68"/>
      <c r="G55" s="58"/>
      <c r="H55" s="58"/>
      <c r="I55" s="58"/>
      <c r="J55" s="58"/>
    </row>
    <row r="56" spans="1:10">
      <c r="A56" s="21"/>
      <c r="B56" s="58"/>
      <c r="C56" s="68"/>
      <c r="D56" s="58"/>
      <c r="E56" s="58"/>
      <c r="F56" s="58"/>
      <c r="G56" s="58"/>
      <c r="H56" s="58"/>
      <c r="I56" s="58"/>
      <c r="J56" s="58"/>
    </row>
    <row r="57" spans="1:10">
      <c r="A57" s="21"/>
      <c r="B57" s="58"/>
      <c r="C57" s="68"/>
      <c r="D57" s="58"/>
      <c r="E57" s="58"/>
      <c r="F57" s="58"/>
      <c r="G57" s="58"/>
      <c r="H57" s="58"/>
      <c r="I57" s="58"/>
      <c r="J57" s="58"/>
    </row>
    <row r="58" spans="1:10">
      <c r="A58" s="21"/>
      <c r="B58" s="58"/>
      <c r="C58" s="68"/>
      <c r="D58" s="58"/>
      <c r="E58" s="58"/>
      <c r="F58" s="58"/>
      <c r="G58" s="58"/>
      <c r="H58" s="58"/>
      <c r="I58" s="58"/>
      <c r="J58" s="58"/>
    </row>
    <row r="59" spans="1:10">
      <c r="A59" s="21"/>
      <c r="B59" s="58"/>
      <c r="C59" s="68"/>
      <c r="D59" s="58"/>
      <c r="E59" s="58"/>
      <c r="F59" s="58"/>
      <c r="G59" s="58"/>
      <c r="H59" s="58"/>
      <c r="I59" s="58"/>
      <c r="J59" s="58"/>
    </row>
    <row r="60" spans="1:10">
      <c r="A60" s="21"/>
      <c r="B60" s="58"/>
      <c r="C60" s="68"/>
      <c r="D60" s="58"/>
      <c r="E60" s="58"/>
      <c r="F60" s="58"/>
      <c r="G60" s="58"/>
      <c r="H60" s="58"/>
      <c r="I60" s="58"/>
      <c r="J60" s="58"/>
    </row>
    <row r="61" spans="1:10">
      <c r="A61" s="21"/>
      <c r="B61" s="58"/>
      <c r="C61" s="68"/>
      <c r="D61" s="58"/>
      <c r="E61" s="58"/>
      <c r="F61" s="58"/>
      <c r="G61" s="58"/>
      <c r="H61" s="58"/>
      <c r="I61" s="58"/>
      <c r="J61" s="58"/>
    </row>
    <row r="62" spans="1:10">
      <c r="A62" s="21"/>
      <c r="B62" s="58"/>
      <c r="C62" s="68"/>
      <c r="D62" s="58"/>
      <c r="E62" s="58"/>
      <c r="F62" s="58"/>
      <c r="G62" s="58"/>
      <c r="H62" s="58"/>
      <c r="I62" s="58"/>
      <c r="J62" s="58"/>
    </row>
    <row r="63" spans="1:10">
      <c r="A63" s="21"/>
      <c r="B63" s="58"/>
      <c r="C63" s="58"/>
      <c r="D63" s="58"/>
      <c r="E63" s="58"/>
      <c r="F63" s="58"/>
      <c r="G63" s="58"/>
      <c r="H63" s="58"/>
      <c r="I63" s="58"/>
      <c r="J63" s="58"/>
    </row>
    <row r="64" spans="1:10">
      <c r="A64" s="21"/>
      <c r="B64" s="58"/>
      <c r="C64" s="58"/>
      <c r="D64" s="58"/>
      <c r="E64" s="58"/>
      <c r="F64" s="58"/>
      <c r="G64" s="58"/>
      <c r="H64" s="58"/>
      <c r="I64" s="58"/>
      <c r="J64" s="58"/>
    </row>
    <row r="65" spans="1:10">
      <c r="A65" s="21"/>
      <c r="B65" s="58"/>
      <c r="C65" s="68"/>
      <c r="D65" s="58"/>
      <c r="E65" s="58"/>
      <c r="F65" s="58"/>
      <c r="G65" s="58"/>
      <c r="H65" s="58"/>
      <c r="I65" s="58"/>
      <c r="J65" s="58"/>
    </row>
    <row r="66" spans="1:10">
      <c r="A66" s="21"/>
      <c r="B66" s="58"/>
      <c r="C66" s="58"/>
      <c r="D66" s="58"/>
      <c r="E66" s="58"/>
      <c r="F66" s="58"/>
      <c r="G66" s="58"/>
      <c r="H66" s="58"/>
      <c r="I66" s="58"/>
      <c r="J66" s="58"/>
    </row>
    <row r="67" spans="1:10">
      <c r="A67" s="21"/>
      <c r="B67" s="58"/>
      <c r="C67" s="68"/>
      <c r="D67" s="58"/>
      <c r="E67" s="58"/>
      <c r="F67" s="58"/>
      <c r="G67" s="58"/>
      <c r="H67" s="58"/>
      <c r="I67" s="58"/>
      <c r="J67" s="58"/>
    </row>
    <row r="68" spans="1:10">
      <c r="A68" s="21"/>
      <c r="B68" s="58"/>
      <c r="C68" s="68"/>
      <c r="D68" s="58"/>
      <c r="E68" s="58"/>
      <c r="F68" s="58"/>
      <c r="G68" s="58"/>
      <c r="H68" s="58"/>
      <c r="I68" s="58"/>
      <c r="J68" s="58"/>
    </row>
    <row r="69" spans="1:10">
      <c r="A69" s="21"/>
      <c r="B69" s="58"/>
      <c r="C69" s="68"/>
      <c r="D69" s="58"/>
      <c r="E69" s="58"/>
      <c r="F69" s="58"/>
      <c r="G69" s="58"/>
      <c r="H69" s="58"/>
      <c r="I69" s="58"/>
      <c r="J69" s="58"/>
    </row>
    <row r="70" spans="1:10">
      <c r="A70" s="21"/>
      <c r="B70" s="58"/>
      <c r="C70" s="68"/>
      <c r="D70" s="58"/>
      <c r="E70" s="58"/>
      <c r="F70" s="58"/>
      <c r="G70" s="58"/>
      <c r="H70" s="58"/>
      <c r="I70" s="58"/>
      <c r="J70" s="58"/>
    </row>
    <row r="71" spans="1:10">
      <c r="A71" s="21"/>
      <c r="B71" s="58"/>
      <c r="C71" s="68"/>
      <c r="D71" s="58"/>
      <c r="E71" s="58"/>
      <c r="F71" s="58"/>
      <c r="G71" s="58"/>
      <c r="H71" s="58"/>
      <c r="I71" s="58"/>
      <c r="J71" s="58"/>
    </row>
    <row r="72" spans="1:10">
      <c r="A72" s="21"/>
      <c r="B72" s="58"/>
      <c r="C72" s="58"/>
      <c r="D72" s="68"/>
      <c r="E72" s="68"/>
      <c r="F72" s="68"/>
      <c r="G72" s="58"/>
      <c r="H72" s="58"/>
      <c r="I72" s="58"/>
      <c r="J72" s="58"/>
    </row>
    <row r="73" spans="1:10">
      <c r="A73" s="21"/>
      <c r="B73" s="58"/>
      <c r="C73" s="68"/>
      <c r="D73" s="58"/>
      <c r="E73" s="58"/>
      <c r="F73" s="58"/>
      <c r="G73" s="58"/>
      <c r="H73" s="58"/>
      <c r="I73" s="58"/>
      <c r="J73" s="58"/>
    </row>
    <row r="74" spans="1:10">
      <c r="A74" s="21"/>
      <c r="B74" s="58"/>
      <c r="C74" s="68"/>
      <c r="D74" s="58"/>
      <c r="E74" s="58"/>
      <c r="F74" s="58"/>
      <c r="G74" s="58"/>
      <c r="H74" s="58"/>
      <c r="I74" s="58"/>
      <c r="J74" s="58"/>
    </row>
    <row r="75" spans="1:10">
      <c r="A75" s="21"/>
      <c r="B75" s="58"/>
      <c r="C75" s="68"/>
      <c r="D75" s="68"/>
      <c r="E75" s="68"/>
      <c r="F75" s="68"/>
      <c r="G75" s="58"/>
      <c r="H75" s="58"/>
      <c r="I75" s="58"/>
      <c r="J75" s="58"/>
    </row>
    <row r="76" spans="1:10">
      <c r="A76" s="21"/>
      <c r="B76" s="58"/>
      <c r="C76" s="68"/>
      <c r="D76" s="58"/>
      <c r="E76" s="58"/>
      <c r="F76" s="58"/>
      <c r="G76" s="58"/>
      <c r="H76" s="58"/>
      <c r="I76" s="58"/>
      <c r="J76" s="58"/>
    </row>
    <row r="77" spans="1:10">
      <c r="A77" s="21"/>
      <c r="B77" s="58"/>
      <c r="C77" s="68"/>
      <c r="D77" s="58"/>
      <c r="E77" s="58"/>
      <c r="F77" s="58"/>
      <c r="G77" s="58"/>
      <c r="H77" s="58"/>
      <c r="I77" s="58"/>
      <c r="J77" s="58"/>
    </row>
    <row r="78" spans="1:10">
      <c r="A78" s="21"/>
      <c r="B78" s="58"/>
      <c r="C78" s="58"/>
      <c r="D78" s="58"/>
      <c r="E78" s="58"/>
      <c r="F78" s="58"/>
      <c r="G78" s="58"/>
      <c r="H78" s="58"/>
      <c r="I78" s="58"/>
      <c r="J78" s="58"/>
    </row>
    <row r="79" spans="1:10">
      <c r="A79" s="21"/>
      <c r="B79" s="115"/>
      <c r="C79" s="115"/>
      <c r="D79" s="115"/>
      <c r="E79" s="115"/>
      <c r="F79" s="115"/>
      <c r="G79" s="115"/>
      <c r="H79" s="115"/>
      <c r="I79" s="115"/>
      <c r="J79" s="58"/>
    </row>
    <row r="80" spans="1:10">
      <c r="A80" s="21"/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30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{2A6C1A98-68C2-46FA-AE4E-44CA65659B37}</x14:id>
        </ext>
      </extLst>
    </cfRule>
  </conditionalFormatting>
  <conditionalFormatting sqref="K7:K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{F557EDCE-77EF-44E8-9F1F-29CF2310FEA5}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A6C1A98-68C2-46FA-AE4E-44CA65659B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I30:I78</xm:sqref>
        </x14:conditionalFormatting>
        <x14:conditionalFormatting xmlns:xm="http://schemas.microsoft.com/office/excel/2006/main">
          <x14:cfRule type="dataBar" id="{F557EDCE-77EF-44E8-9F1F-29CF2310FE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K7:K27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workbookViewId="0">
      <selection activeCell="A28" sqref="A28"/>
    </sheetView>
  </sheetViews>
  <sheetFormatPr defaultRowHeight="15"/>
  <cols>
    <col min="3" max="3" width="42.5703125" customWidth="1"/>
    <col min="4" max="4" width="7.42578125" customWidth="1"/>
    <col min="5" max="5" width="8.5703125" customWidth="1"/>
    <col min="6" max="6" width="5.5703125" customWidth="1"/>
    <col min="7" max="7" width="10.28515625" customWidth="1"/>
    <col min="8" max="8" width="16.28515625" customWidth="1"/>
    <col min="9" max="9" width="7.7109375" customWidth="1"/>
    <col min="10" max="10" width="8" customWidth="1"/>
    <col min="11" max="11" width="14.85546875" customWidth="1"/>
  </cols>
  <sheetData>
    <row r="1" spans="1:11">
      <c r="A1" s="21"/>
      <c r="B1" s="21"/>
      <c r="C1" s="21"/>
      <c r="D1" s="5"/>
      <c r="E1" s="5"/>
      <c r="F1" s="5"/>
      <c r="G1" s="21"/>
      <c r="H1" s="21"/>
      <c r="I1" s="21"/>
      <c r="J1" s="21"/>
    </row>
    <row r="2" spans="1:11">
      <c r="A2" s="21"/>
      <c r="B2" s="58"/>
      <c r="C2" s="58"/>
      <c r="D2" s="58"/>
      <c r="E2" s="58"/>
      <c r="F2" s="58"/>
      <c r="G2" s="198"/>
      <c r="H2" s="198"/>
      <c r="I2" s="58"/>
      <c r="J2" s="58"/>
    </row>
    <row r="3" spans="1:11">
      <c r="A3" s="21"/>
      <c r="B3" s="132"/>
      <c r="C3" s="132"/>
      <c r="D3" s="5"/>
      <c r="E3" s="5"/>
      <c r="F3" s="5"/>
      <c r="G3" s="132"/>
      <c r="H3" s="132"/>
      <c r="I3" s="132"/>
      <c r="J3" s="132"/>
      <c r="K3" s="132"/>
    </row>
    <row r="4" spans="1:11">
      <c r="A4" s="21"/>
      <c r="B4" s="120"/>
      <c r="C4" s="107"/>
      <c r="D4" s="132"/>
      <c r="E4" s="132"/>
      <c r="F4" s="132"/>
      <c r="G4" s="132"/>
      <c r="H4" s="132"/>
      <c r="I4" s="49" t="s">
        <v>3</v>
      </c>
      <c r="J4" s="50"/>
      <c r="K4" s="16"/>
    </row>
    <row r="5" spans="1:11">
      <c r="A5" s="21"/>
      <c r="B5" s="119"/>
      <c r="C5" s="108"/>
      <c r="D5" s="46" t="s">
        <v>4</v>
      </c>
      <c r="E5" s="47"/>
      <c r="F5" s="48"/>
      <c r="G5" s="48"/>
      <c r="H5" s="48"/>
      <c r="I5" s="6" t="s">
        <v>0</v>
      </c>
      <c r="J5" s="6" t="s">
        <v>0</v>
      </c>
      <c r="K5" s="17"/>
    </row>
    <row r="6" spans="1:11">
      <c r="A6" s="21"/>
      <c r="B6" s="138" t="s">
        <v>5</v>
      </c>
      <c r="C6" s="109" t="s">
        <v>6</v>
      </c>
      <c r="D6" s="5">
        <v>1</v>
      </c>
      <c r="E6" s="5">
        <v>2</v>
      </c>
      <c r="F6" s="5">
        <v>3</v>
      </c>
      <c r="G6" s="58">
        <v>4</v>
      </c>
      <c r="H6" s="58">
        <v>5</v>
      </c>
      <c r="I6" s="147">
        <v>43586</v>
      </c>
      <c r="J6" s="148">
        <v>44409</v>
      </c>
      <c r="K6" s="6" t="s">
        <v>7</v>
      </c>
    </row>
    <row r="7" spans="1:11">
      <c r="A7" s="21"/>
      <c r="B7" s="122">
        <v>1</v>
      </c>
      <c r="C7" s="118" t="s">
        <v>309</v>
      </c>
      <c r="D7" s="125" t="s">
        <v>9</v>
      </c>
      <c r="E7" s="125" t="s">
        <v>10</v>
      </c>
      <c r="F7" s="125" t="s">
        <v>11</v>
      </c>
      <c r="G7" s="125" t="s">
        <v>325</v>
      </c>
      <c r="H7" s="126" t="s">
        <v>326</v>
      </c>
      <c r="I7" s="140">
        <v>2</v>
      </c>
      <c r="J7" s="8">
        <v>1</v>
      </c>
      <c r="K7" s="140">
        <f t="shared" ref="K7:K29" si="0">J7-I7</f>
        <v>-1</v>
      </c>
    </row>
    <row r="8" spans="1:11">
      <c r="A8" s="21"/>
      <c r="B8" s="122">
        <v>2</v>
      </c>
      <c r="C8" s="118" t="s">
        <v>308</v>
      </c>
      <c r="D8" s="125" t="s">
        <v>9</v>
      </c>
      <c r="E8" s="125" t="s">
        <v>10</v>
      </c>
      <c r="F8" s="125" t="s">
        <v>11</v>
      </c>
      <c r="G8" s="125" t="s">
        <v>325</v>
      </c>
      <c r="H8" s="125" t="s">
        <v>326</v>
      </c>
      <c r="I8" s="140">
        <v>2</v>
      </c>
      <c r="J8" s="8">
        <v>2</v>
      </c>
      <c r="K8" s="140">
        <f t="shared" si="0"/>
        <v>0</v>
      </c>
    </row>
    <row r="9" spans="1:11">
      <c r="A9" s="21"/>
      <c r="B9" s="122">
        <v>3</v>
      </c>
      <c r="C9" s="118" t="s">
        <v>324</v>
      </c>
      <c r="D9" s="125" t="s">
        <v>12</v>
      </c>
      <c r="E9" s="125" t="s">
        <v>13</v>
      </c>
      <c r="F9" s="125" t="s">
        <v>14</v>
      </c>
      <c r="G9" s="125" t="s">
        <v>325</v>
      </c>
      <c r="H9" s="125" t="s">
        <v>326</v>
      </c>
      <c r="I9" s="140">
        <v>0</v>
      </c>
      <c r="J9" s="8">
        <v>0</v>
      </c>
      <c r="K9" s="140">
        <f t="shared" si="0"/>
        <v>0</v>
      </c>
    </row>
    <row r="10" spans="1:11">
      <c r="A10" s="21"/>
      <c r="B10" s="122">
        <v>4</v>
      </c>
      <c r="C10" s="118" t="s">
        <v>306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1</v>
      </c>
      <c r="J10" s="8">
        <v>1</v>
      </c>
      <c r="K10" s="140">
        <f t="shared" si="0"/>
        <v>0</v>
      </c>
    </row>
    <row r="11" spans="1:11">
      <c r="A11" s="21"/>
      <c r="B11" s="122">
        <v>5</v>
      </c>
      <c r="C11" s="118" t="s">
        <v>305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8">
        <v>0</v>
      </c>
      <c r="K11" s="140">
        <f t="shared" si="0"/>
        <v>0</v>
      </c>
    </row>
    <row r="12" spans="1:11">
      <c r="A12" s="21"/>
      <c r="B12" s="122">
        <v>7</v>
      </c>
      <c r="C12" s="118" t="s">
        <v>304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</row>
    <row r="13" spans="1:11">
      <c r="A13" s="21"/>
      <c r="B13" s="122">
        <v>8</v>
      </c>
      <c r="C13" s="118" t="s">
        <v>303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0</v>
      </c>
      <c r="J13" s="8">
        <v>0</v>
      </c>
      <c r="K13" s="140">
        <f t="shared" si="0"/>
        <v>0</v>
      </c>
    </row>
    <row r="14" spans="1:11">
      <c r="A14" s="21"/>
      <c r="B14" s="122">
        <v>6</v>
      </c>
      <c r="C14" s="118" t="s">
        <v>302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2</v>
      </c>
      <c r="J14" s="8">
        <v>2</v>
      </c>
      <c r="K14" s="140">
        <f t="shared" si="0"/>
        <v>0</v>
      </c>
    </row>
    <row r="15" spans="1:11">
      <c r="A15" s="21"/>
      <c r="B15" s="122">
        <v>9</v>
      </c>
      <c r="C15" s="118" t="s">
        <v>301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3</v>
      </c>
      <c r="J15" s="8">
        <v>1</v>
      </c>
      <c r="K15" s="140">
        <f t="shared" si="0"/>
        <v>-2</v>
      </c>
    </row>
    <row r="16" spans="1:11" ht="22.5">
      <c r="A16" s="21"/>
      <c r="B16" s="122">
        <v>10</v>
      </c>
      <c r="C16" s="131" t="s">
        <v>300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1</v>
      </c>
      <c r="J16" s="8">
        <v>1</v>
      </c>
      <c r="K16" s="140">
        <f t="shared" si="0"/>
        <v>0</v>
      </c>
    </row>
    <row r="17" spans="1:12">
      <c r="A17" s="21"/>
      <c r="B17" s="122">
        <v>11</v>
      </c>
      <c r="C17" s="118" t="s">
        <v>299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</row>
    <row r="18" spans="1:12">
      <c r="A18" s="21"/>
      <c r="B18" s="122">
        <v>12</v>
      </c>
      <c r="C18" s="118" t="s">
        <v>298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1</v>
      </c>
      <c r="J18" s="8">
        <v>1</v>
      </c>
      <c r="K18" s="140">
        <f t="shared" si="0"/>
        <v>0</v>
      </c>
    </row>
    <row r="19" spans="1:12">
      <c r="A19" s="21"/>
      <c r="B19" s="122">
        <v>13</v>
      </c>
      <c r="C19" s="118" t="s">
        <v>297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0</v>
      </c>
      <c r="J19" s="8">
        <v>0</v>
      </c>
      <c r="K19" s="140">
        <f t="shared" si="0"/>
        <v>0</v>
      </c>
    </row>
    <row r="20" spans="1:12">
      <c r="A20" s="21"/>
      <c r="B20" s="122">
        <v>14</v>
      </c>
      <c r="C20" s="118" t="s">
        <v>296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2</v>
      </c>
      <c r="J20" s="8">
        <v>1</v>
      </c>
      <c r="K20" s="140">
        <f t="shared" si="0"/>
        <v>-1</v>
      </c>
    </row>
    <row r="21" spans="1:12">
      <c r="A21" s="21"/>
      <c r="B21" s="122">
        <v>15</v>
      </c>
      <c r="C21" s="118" t="s">
        <v>291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2</v>
      </c>
      <c r="J21" s="8">
        <v>2</v>
      </c>
      <c r="K21" s="140">
        <f t="shared" si="0"/>
        <v>0</v>
      </c>
    </row>
    <row r="22" spans="1:12">
      <c r="A22" s="21"/>
      <c r="B22" s="122">
        <v>16</v>
      </c>
      <c r="C22" s="118" t="s">
        <v>292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2</v>
      </c>
      <c r="K22" s="140">
        <f t="shared" si="0"/>
        <v>-1</v>
      </c>
    </row>
    <row r="23" spans="1:12">
      <c r="A23" s="21"/>
      <c r="B23" s="122">
        <v>17</v>
      </c>
      <c r="C23" s="118" t="s">
        <v>293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2</v>
      </c>
      <c r="K23" s="140">
        <f t="shared" si="0"/>
        <v>-1</v>
      </c>
    </row>
    <row r="24" spans="1:12">
      <c r="A24" s="21"/>
      <c r="B24" s="122">
        <v>18</v>
      </c>
      <c r="C24" s="118" t="s">
        <v>294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</row>
    <row r="25" spans="1:12">
      <c r="A25" s="21"/>
      <c r="B25" s="122">
        <v>19</v>
      </c>
      <c r="C25" s="118" t="s">
        <v>290</v>
      </c>
      <c r="D25" s="125" t="s">
        <v>9</v>
      </c>
      <c r="E25" s="125" t="s">
        <v>10</v>
      </c>
      <c r="F25" s="125" t="s">
        <v>11</v>
      </c>
      <c r="G25" s="125" t="s">
        <v>325</v>
      </c>
      <c r="H25" s="125" t="s">
        <v>326</v>
      </c>
      <c r="I25" s="140">
        <v>0</v>
      </c>
      <c r="J25" s="8">
        <v>3</v>
      </c>
      <c r="K25" s="140">
        <f t="shared" si="0"/>
        <v>3</v>
      </c>
    </row>
    <row r="26" spans="1:12">
      <c r="A26" s="21"/>
      <c r="B26" s="122">
        <v>20</v>
      </c>
      <c r="C26" s="118" t="s">
        <v>295</v>
      </c>
      <c r="D26" s="127" t="s">
        <v>9</v>
      </c>
      <c r="E26" s="127" t="s">
        <v>10</v>
      </c>
      <c r="F26" s="127" t="s">
        <v>11</v>
      </c>
      <c r="G26" s="125" t="s">
        <v>325</v>
      </c>
      <c r="H26" s="125" t="s">
        <v>326</v>
      </c>
      <c r="I26" s="10">
        <v>3</v>
      </c>
      <c r="J26" s="11">
        <v>3</v>
      </c>
      <c r="K26" s="10">
        <f t="shared" si="0"/>
        <v>0</v>
      </c>
    </row>
    <row r="27" spans="1:12">
      <c r="A27" s="21"/>
      <c r="B27" s="122">
        <v>21</v>
      </c>
      <c r="C27" s="118" t="s">
        <v>289</v>
      </c>
      <c r="D27" s="125" t="s">
        <v>9</v>
      </c>
      <c r="E27" s="125" t="s">
        <v>10</v>
      </c>
      <c r="F27" s="125" t="s">
        <v>11</v>
      </c>
      <c r="G27" s="125" t="s">
        <v>325</v>
      </c>
      <c r="H27" s="125" t="s">
        <v>326</v>
      </c>
      <c r="I27" s="140">
        <v>1</v>
      </c>
      <c r="J27" s="140">
        <v>0</v>
      </c>
      <c r="K27" s="140">
        <f t="shared" si="0"/>
        <v>-1</v>
      </c>
    </row>
    <row r="28" spans="1:12">
      <c r="A28" s="21"/>
      <c r="B28" s="167" t="s">
        <v>349</v>
      </c>
      <c r="C28" s="167"/>
      <c r="D28" s="168"/>
      <c r="E28" s="168"/>
      <c r="F28" s="168"/>
      <c r="G28" s="168"/>
      <c r="H28" s="168"/>
      <c r="I28" s="167">
        <f>SUM(I7:I27)</f>
        <v>31</v>
      </c>
      <c r="J28" s="167">
        <f>SUM(J7:J27)</f>
        <v>27</v>
      </c>
      <c r="K28" s="167">
        <f t="shared" si="0"/>
        <v>-4</v>
      </c>
      <c r="L28" s="58"/>
    </row>
    <row r="29" spans="1:12">
      <c r="A29" s="21"/>
      <c r="B29" s="167" t="s">
        <v>350</v>
      </c>
      <c r="C29" s="167"/>
      <c r="D29" s="168"/>
      <c r="E29" s="168"/>
      <c r="F29" s="168"/>
      <c r="G29" s="168"/>
      <c r="H29" s="168"/>
      <c r="I29" s="169">
        <f>I28/(3*74)</f>
        <v>0.13963963963963963</v>
      </c>
      <c r="J29" s="169">
        <f>J28/(3*74)</f>
        <v>0.12162162162162163</v>
      </c>
      <c r="K29" s="167">
        <f t="shared" si="0"/>
        <v>-1.8018018018018001E-2</v>
      </c>
      <c r="L29" s="58"/>
    </row>
    <row r="30" spans="1:12">
      <c r="A30" s="21"/>
      <c r="B30" s="58"/>
      <c r="C30" s="58"/>
      <c r="D30" s="68"/>
      <c r="E30" s="68"/>
      <c r="F30" s="68"/>
      <c r="G30" s="58"/>
      <c r="H30" s="58"/>
      <c r="I30" s="58"/>
      <c r="J30" s="58"/>
    </row>
    <row r="31" spans="1:12">
      <c r="A31" s="21"/>
      <c r="B31" s="58"/>
      <c r="C31" s="68"/>
      <c r="D31" s="58"/>
      <c r="E31" s="58"/>
      <c r="F31" s="58"/>
      <c r="G31" s="58"/>
      <c r="H31" s="58"/>
      <c r="I31" s="58"/>
      <c r="J31" s="58"/>
    </row>
    <row r="32" spans="1:12">
      <c r="A32" s="21"/>
      <c r="B32" s="58"/>
      <c r="C32" s="58"/>
      <c r="D32" s="58"/>
      <c r="E32" s="58"/>
      <c r="F32" s="58"/>
      <c r="G32" s="58"/>
      <c r="H32" s="58"/>
      <c r="I32" s="58"/>
      <c r="J32" s="58"/>
    </row>
    <row r="33" spans="1:10">
      <c r="A33" s="21"/>
      <c r="B33" s="58"/>
      <c r="C33" s="58"/>
      <c r="D33" s="58"/>
      <c r="E33" s="58"/>
      <c r="F33" s="58"/>
      <c r="G33" s="58"/>
      <c r="H33" s="58"/>
      <c r="I33" s="58"/>
      <c r="J33" s="58"/>
    </row>
    <row r="34" spans="1:10">
      <c r="A34" s="21"/>
      <c r="B34" s="58"/>
      <c r="C34" s="58"/>
      <c r="D34" s="58"/>
      <c r="E34" s="58"/>
      <c r="F34" s="58"/>
      <c r="G34" s="58"/>
      <c r="H34" s="58"/>
      <c r="I34" s="58"/>
      <c r="J34" s="58"/>
    </row>
    <row r="35" spans="1:10">
      <c r="A35" s="21"/>
      <c r="B35" s="58"/>
      <c r="C35" s="58"/>
      <c r="D35" s="58"/>
      <c r="E35" s="58"/>
      <c r="F35" s="58"/>
      <c r="G35" s="58"/>
      <c r="H35" s="58"/>
      <c r="I35" s="58"/>
      <c r="J35" s="58"/>
    </row>
    <row r="36" spans="1:10">
      <c r="A36" s="21"/>
      <c r="B36" s="58"/>
      <c r="C36" s="58"/>
      <c r="D36" s="114"/>
      <c r="E36" s="58"/>
      <c r="F36" s="58"/>
      <c r="G36" s="58"/>
      <c r="H36" s="58"/>
      <c r="I36" s="58"/>
      <c r="J36" s="58"/>
    </row>
    <row r="37" spans="1:10">
      <c r="A37" s="21"/>
      <c r="B37" s="58"/>
      <c r="C37" s="68"/>
      <c r="D37" s="58"/>
      <c r="E37" s="58"/>
      <c r="F37" s="58"/>
      <c r="G37" s="58"/>
      <c r="H37" s="58"/>
      <c r="I37" s="58"/>
      <c r="J37" s="58"/>
    </row>
    <row r="38" spans="1:10">
      <c r="A38" s="21"/>
      <c r="B38" s="58"/>
      <c r="C38" s="58"/>
      <c r="D38" s="58"/>
      <c r="E38" s="58"/>
      <c r="F38" s="58"/>
      <c r="G38" s="58"/>
      <c r="H38" s="58"/>
      <c r="I38" s="58"/>
      <c r="J38" s="58"/>
    </row>
    <row r="39" spans="1:10">
      <c r="A39" s="21"/>
      <c r="B39" s="58"/>
      <c r="C39" s="58"/>
      <c r="D39" s="58"/>
      <c r="E39" s="58"/>
      <c r="F39" s="58"/>
      <c r="G39" s="58"/>
      <c r="H39" s="58"/>
      <c r="I39" s="58"/>
      <c r="J39" s="58"/>
    </row>
    <row r="40" spans="1:10">
      <c r="A40" s="21"/>
      <c r="B40" s="58"/>
      <c r="C40" s="58"/>
      <c r="D40" s="58"/>
      <c r="E40" s="58"/>
      <c r="F40" s="58"/>
      <c r="G40" s="58"/>
      <c r="H40" s="58"/>
      <c r="I40" s="58"/>
      <c r="J40" s="58"/>
    </row>
    <row r="41" spans="1:10">
      <c r="A41" s="21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21"/>
      <c r="B42" s="58"/>
      <c r="C42" s="68"/>
      <c r="D42" s="58"/>
      <c r="E42" s="58"/>
      <c r="F42" s="58"/>
      <c r="G42" s="58"/>
      <c r="H42" s="58"/>
      <c r="I42" s="58"/>
      <c r="J42" s="58"/>
    </row>
    <row r="43" spans="1:10">
      <c r="A43" s="21"/>
      <c r="B43" s="58"/>
      <c r="C43" s="68"/>
      <c r="D43" s="58"/>
      <c r="E43" s="58"/>
      <c r="F43" s="58"/>
      <c r="G43" s="58"/>
      <c r="H43" s="58"/>
      <c r="I43" s="58"/>
      <c r="J43" s="58"/>
    </row>
    <row r="44" spans="1:10">
      <c r="A44" s="21"/>
      <c r="B44" s="58"/>
      <c r="C44" s="68"/>
      <c r="D44" s="68"/>
      <c r="E44" s="68"/>
      <c r="F44" s="68"/>
      <c r="G44" s="58"/>
      <c r="H44" s="58"/>
      <c r="I44" s="58"/>
      <c r="J44" s="58"/>
    </row>
    <row r="45" spans="1:10">
      <c r="A45" s="21"/>
      <c r="B45" s="58"/>
      <c r="C45" s="58"/>
      <c r="D45" s="58"/>
      <c r="E45" s="58"/>
      <c r="F45" s="58"/>
      <c r="G45" s="58"/>
      <c r="H45" s="58"/>
      <c r="I45" s="58"/>
      <c r="J45" s="58"/>
    </row>
    <row r="46" spans="1:10">
      <c r="A46" s="21"/>
      <c r="B46" s="58"/>
      <c r="C46" s="68"/>
      <c r="D46" s="58"/>
      <c r="E46" s="58"/>
      <c r="F46" s="58"/>
      <c r="G46" s="58"/>
      <c r="H46" s="58"/>
      <c r="I46" s="58"/>
      <c r="J46" s="58"/>
    </row>
    <row r="47" spans="1:10">
      <c r="A47" s="21"/>
      <c r="B47" s="58"/>
      <c r="C47" s="68"/>
      <c r="D47" s="68"/>
      <c r="E47" s="68"/>
      <c r="F47" s="68"/>
      <c r="G47" s="58"/>
      <c r="H47" s="58"/>
      <c r="I47" s="58"/>
      <c r="J47" s="58"/>
    </row>
    <row r="48" spans="1:10">
      <c r="A48" s="21"/>
      <c r="B48" s="58"/>
      <c r="C48" s="58"/>
      <c r="D48" s="68"/>
      <c r="E48" s="68"/>
      <c r="F48" s="68"/>
      <c r="G48" s="58"/>
      <c r="H48" s="58"/>
      <c r="I48" s="58"/>
      <c r="J48" s="58"/>
    </row>
    <row r="49" spans="1:10">
      <c r="A49" s="21"/>
      <c r="B49" s="58"/>
      <c r="C49" s="58"/>
      <c r="D49" s="68"/>
      <c r="E49" s="68"/>
      <c r="F49" s="68"/>
      <c r="G49" s="58"/>
      <c r="H49" s="58"/>
      <c r="I49" s="58"/>
      <c r="J49" s="58"/>
    </row>
    <row r="50" spans="1:10">
      <c r="A50" s="21"/>
      <c r="B50" s="58"/>
      <c r="C50" s="68"/>
      <c r="D50" s="58"/>
      <c r="E50" s="58"/>
      <c r="F50" s="58"/>
      <c r="G50" s="58"/>
      <c r="H50" s="58"/>
      <c r="I50" s="58"/>
      <c r="J50" s="58"/>
    </row>
    <row r="51" spans="1:10">
      <c r="A51" s="21"/>
      <c r="B51" s="58"/>
      <c r="C51" s="68"/>
      <c r="D51" s="58"/>
      <c r="E51" s="58"/>
      <c r="F51" s="58"/>
      <c r="G51" s="58"/>
      <c r="H51" s="58"/>
      <c r="I51" s="58"/>
      <c r="J51" s="58"/>
    </row>
    <row r="52" spans="1:10">
      <c r="A52" s="21"/>
      <c r="B52" s="58"/>
      <c r="C52" s="58"/>
      <c r="D52" s="68"/>
      <c r="E52" s="68"/>
      <c r="F52" s="68"/>
      <c r="G52" s="58"/>
      <c r="H52" s="58"/>
      <c r="I52" s="58"/>
      <c r="J52" s="58"/>
    </row>
    <row r="53" spans="1:10">
      <c r="A53" s="21"/>
      <c r="B53" s="58"/>
      <c r="C53" s="58"/>
      <c r="D53" s="68"/>
      <c r="E53" s="68"/>
      <c r="F53" s="68"/>
      <c r="G53" s="58"/>
      <c r="H53" s="58"/>
      <c r="I53" s="58"/>
      <c r="J53" s="58"/>
    </row>
    <row r="54" spans="1:10">
      <c r="A54" s="21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21"/>
      <c r="B55" s="58"/>
      <c r="C55" s="68"/>
      <c r="D55" s="68"/>
      <c r="E55" s="68"/>
      <c r="F55" s="68"/>
      <c r="G55" s="58"/>
      <c r="H55" s="58"/>
      <c r="I55" s="58"/>
      <c r="J55" s="58"/>
    </row>
    <row r="56" spans="1:10">
      <c r="A56" s="21"/>
      <c r="B56" s="58"/>
      <c r="C56" s="68"/>
      <c r="D56" s="58"/>
      <c r="E56" s="58"/>
      <c r="F56" s="58"/>
      <c r="G56" s="58"/>
      <c r="H56" s="58"/>
      <c r="I56" s="58"/>
      <c r="J56" s="58"/>
    </row>
    <row r="57" spans="1:10">
      <c r="A57" s="21"/>
      <c r="B57" s="58"/>
      <c r="C57" s="68"/>
      <c r="D57" s="58"/>
      <c r="E57" s="58"/>
      <c r="F57" s="58"/>
      <c r="G57" s="58"/>
      <c r="H57" s="58"/>
      <c r="I57" s="58"/>
      <c r="J57" s="58"/>
    </row>
    <row r="58" spans="1:10">
      <c r="A58" s="21"/>
      <c r="B58" s="58"/>
      <c r="C58" s="68"/>
      <c r="D58" s="58"/>
      <c r="E58" s="58"/>
      <c r="F58" s="58"/>
      <c r="G58" s="58"/>
      <c r="H58" s="58"/>
      <c r="I58" s="58"/>
      <c r="J58" s="58"/>
    </row>
    <row r="59" spans="1:10">
      <c r="A59" s="21"/>
      <c r="B59" s="58"/>
      <c r="C59" s="68"/>
      <c r="D59" s="58"/>
      <c r="E59" s="58"/>
      <c r="F59" s="58"/>
      <c r="G59" s="58"/>
      <c r="H59" s="58"/>
      <c r="I59" s="58"/>
      <c r="J59" s="58"/>
    </row>
    <row r="60" spans="1:10">
      <c r="A60" s="21"/>
      <c r="B60" s="58"/>
      <c r="C60" s="68"/>
      <c r="D60" s="58"/>
      <c r="E60" s="58"/>
      <c r="F60" s="58"/>
      <c r="G60" s="58"/>
      <c r="H60" s="58"/>
      <c r="I60" s="58"/>
      <c r="J60" s="58"/>
    </row>
    <row r="61" spans="1:10">
      <c r="A61" s="21"/>
      <c r="B61" s="58"/>
      <c r="C61" s="68"/>
      <c r="D61" s="58"/>
      <c r="E61" s="58"/>
      <c r="F61" s="58"/>
      <c r="G61" s="58"/>
      <c r="H61" s="58"/>
      <c r="I61" s="58"/>
      <c r="J61" s="58"/>
    </row>
    <row r="62" spans="1:10">
      <c r="A62" s="21"/>
      <c r="B62" s="58"/>
      <c r="C62" s="68"/>
      <c r="D62" s="58"/>
      <c r="E62" s="58"/>
      <c r="F62" s="58"/>
      <c r="G62" s="58"/>
      <c r="H62" s="58"/>
      <c r="I62" s="58"/>
      <c r="J62" s="58"/>
    </row>
    <row r="63" spans="1:10">
      <c r="A63" s="21"/>
      <c r="B63" s="58"/>
      <c r="C63" s="58"/>
      <c r="D63" s="58"/>
      <c r="E63" s="58"/>
      <c r="F63" s="58"/>
      <c r="G63" s="58"/>
      <c r="H63" s="58"/>
      <c r="I63" s="58"/>
      <c r="J63" s="58"/>
    </row>
    <row r="64" spans="1:10">
      <c r="A64" s="21"/>
      <c r="B64" s="58"/>
      <c r="C64" s="58"/>
      <c r="D64" s="58"/>
      <c r="E64" s="58"/>
      <c r="F64" s="58"/>
      <c r="G64" s="58"/>
      <c r="H64" s="58"/>
      <c r="I64" s="58"/>
      <c r="J64" s="58"/>
    </row>
    <row r="65" spans="1:10">
      <c r="A65" s="21"/>
      <c r="B65" s="58"/>
      <c r="C65" s="68"/>
      <c r="D65" s="58"/>
      <c r="E65" s="58"/>
      <c r="F65" s="58"/>
      <c r="G65" s="58"/>
      <c r="H65" s="58"/>
      <c r="I65" s="58"/>
      <c r="J65" s="58"/>
    </row>
    <row r="66" spans="1:10">
      <c r="A66" s="21"/>
      <c r="B66" s="58"/>
      <c r="C66" s="58"/>
      <c r="D66" s="58"/>
      <c r="E66" s="58"/>
      <c r="F66" s="58"/>
      <c r="G66" s="58"/>
      <c r="H66" s="58"/>
      <c r="I66" s="58"/>
      <c r="J66" s="58"/>
    </row>
    <row r="67" spans="1:10">
      <c r="A67" s="21"/>
      <c r="B67" s="58"/>
      <c r="C67" s="68"/>
      <c r="D67" s="58"/>
      <c r="E67" s="58"/>
      <c r="F67" s="58"/>
      <c r="G67" s="58"/>
      <c r="H67" s="58"/>
      <c r="I67" s="58"/>
      <c r="J67" s="58"/>
    </row>
    <row r="68" spans="1:10">
      <c r="A68" s="21"/>
      <c r="B68" s="58"/>
      <c r="C68" s="68"/>
      <c r="D68" s="58"/>
      <c r="E68" s="58"/>
      <c r="F68" s="58"/>
      <c r="G68" s="58"/>
      <c r="H68" s="58"/>
      <c r="I68" s="58"/>
      <c r="J68" s="58"/>
    </row>
    <row r="69" spans="1:10">
      <c r="A69" s="21"/>
      <c r="B69" s="58"/>
      <c r="C69" s="68"/>
      <c r="D69" s="58"/>
      <c r="E69" s="58"/>
      <c r="F69" s="58"/>
      <c r="G69" s="58"/>
      <c r="H69" s="58"/>
      <c r="I69" s="58"/>
      <c r="J69" s="58"/>
    </row>
    <row r="70" spans="1:10">
      <c r="A70" s="21"/>
      <c r="B70" s="58"/>
      <c r="C70" s="68"/>
      <c r="D70" s="58"/>
      <c r="E70" s="58"/>
      <c r="F70" s="58"/>
      <c r="G70" s="58"/>
      <c r="H70" s="58"/>
      <c r="I70" s="58"/>
      <c r="J70" s="58"/>
    </row>
    <row r="71" spans="1:10">
      <c r="A71" s="21"/>
      <c r="B71" s="58"/>
      <c r="C71" s="68"/>
      <c r="D71" s="58"/>
      <c r="E71" s="58"/>
      <c r="F71" s="58"/>
      <c r="G71" s="58"/>
      <c r="H71" s="58"/>
      <c r="I71" s="58"/>
      <c r="J71" s="58"/>
    </row>
    <row r="72" spans="1:10">
      <c r="A72" s="21"/>
      <c r="B72" s="58"/>
      <c r="C72" s="58"/>
      <c r="D72" s="68"/>
      <c r="E72" s="68"/>
      <c r="F72" s="68"/>
      <c r="G72" s="58"/>
      <c r="H72" s="58"/>
      <c r="I72" s="58"/>
      <c r="J72" s="58"/>
    </row>
    <row r="73" spans="1:10">
      <c r="A73" s="21"/>
      <c r="B73" s="58"/>
      <c r="C73" s="68"/>
      <c r="D73" s="58"/>
      <c r="E73" s="58"/>
      <c r="F73" s="58"/>
      <c r="G73" s="58"/>
      <c r="H73" s="58"/>
      <c r="I73" s="58"/>
      <c r="J73" s="58"/>
    </row>
    <row r="74" spans="1:10">
      <c r="A74" s="21"/>
      <c r="B74" s="58"/>
      <c r="C74" s="68"/>
      <c r="D74" s="58"/>
      <c r="E74" s="58"/>
      <c r="F74" s="58"/>
      <c r="G74" s="58"/>
      <c r="H74" s="58"/>
      <c r="I74" s="58"/>
      <c r="J74" s="58"/>
    </row>
    <row r="75" spans="1:10">
      <c r="A75" s="21"/>
      <c r="B75" s="58"/>
      <c r="C75" s="68"/>
      <c r="D75" s="68"/>
      <c r="E75" s="68"/>
      <c r="F75" s="68"/>
      <c r="G75" s="58"/>
      <c r="H75" s="58"/>
      <c r="I75" s="58"/>
      <c r="J75" s="58"/>
    </row>
    <row r="76" spans="1:10">
      <c r="A76" s="21"/>
      <c r="B76" s="58"/>
      <c r="C76" s="68"/>
      <c r="D76" s="58"/>
      <c r="E76" s="58"/>
      <c r="F76" s="58"/>
      <c r="G76" s="58"/>
      <c r="H76" s="58"/>
      <c r="I76" s="58"/>
      <c r="J76" s="58"/>
    </row>
    <row r="77" spans="1:10">
      <c r="A77" s="21"/>
      <c r="B77" s="58"/>
      <c r="C77" s="68"/>
      <c r="D77" s="58"/>
      <c r="E77" s="58"/>
      <c r="F77" s="58"/>
      <c r="G77" s="58"/>
      <c r="H77" s="58"/>
      <c r="I77" s="58"/>
      <c r="J77" s="58"/>
    </row>
    <row r="78" spans="1:10">
      <c r="A78" s="21"/>
      <c r="B78" s="58"/>
      <c r="C78" s="58"/>
      <c r="D78" s="58"/>
      <c r="E78" s="58"/>
      <c r="F78" s="58"/>
      <c r="G78" s="58"/>
      <c r="H78" s="58"/>
      <c r="I78" s="58"/>
      <c r="J78" s="58"/>
    </row>
    <row r="79" spans="1:10">
      <c r="A79" s="21"/>
      <c r="B79" s="115"/>
      <c r="C79" s="115"/>
      <c r="D79" s="115"/>
      <c r="E79" s="115"/>
      <c r="F79" s="115"/>
      <c r="G79" s="115"/>
      <c r="H79" s="115"/>
      <c r="I79" s="115"/>
      <c r="J79" s="58"/>
    </row>
    <row r="80" spans="1:10">
      <c r="A80" s="21"/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30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{4D1A0508-B9C4-43E1-A57C-6B242A72DC96}</x14:id>
        </ext>
      </extLst>
    </cfRule>
  </conditionalFormatting>
  <conditionalFormatting sqref="K7:K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{1B393549-A843-47AF-B671-C0D62BF6EC79}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1A0508-B9C4-43E1-A57C-6B242A72DC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I30:I78</xm:sqref>
        </x14:conditionalFormatting>
        <x14:conditionalFormatting xmlns:xm="http://schemas.microsoft.com/office/excel/2006/main">
          <x14:cfRule type="dataBar" id="{1B393549-A843-47AF-B671-C0D62BF6EC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K7:K27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workbookViewId="0">
      <selection activeCell="A28" sqref="A28"/>
    </sheetView>
  </sheetViews>
  <sheetFormatPr defaultRowHeight="15"/>
  <cols>
    <col min="3" max="3" width="42.5703125" customWidth="1"/>
    <col min="4" max="4" width="7.42578125" customWidth="1"/>
    <col min="5" max="5" width="8.42578125" customWidth="1"/>
    <col min="6" max="6" width="5.7109375" customWidth="1"/>
    <col min="7" max="7" width="10.28515625" customWidth="1"/>
    <col min="8" max="8" width="16.140625" customWidth="1"/>
    <col min="9" max="9" width="7.7109375" customWidth="1"/>
    <col min="10" max="10" width="8.7109375" customWidth="1"/>
    <col min="11" max="11" width="13.7109375" customWidth="1"/>
  </cols>
  <sheetData>
    <row r="1" spans="1:11">
      <c r="A1" s="23"/>
      <c r="B1" s="23"/>
      <c r="C1" s="23"/>
      <c r="D1" s="5"/>
      <c r="E1" s="5"/>
      <c r="F1" s="5"/>
      <c r="G1" s="23"/>
      <c r="H1" s="23"/>
      <c r="I1" s="23"/>
      <c r="J1" s="23"/>
    </row>
    <row r="2" spans="1:11">
      <c r="A2" s="23"/>
      <c r="B2" s="58"/>
      <c r="C2" s="58"/>
      <c r="D2" s="58"/>
      <c r="E2" s="58"/>
      <c r="F2" s="58"/>
      <c r="G2" s="198"/>
      <c r="H2" s="198"/>
      <c r="I2" s="58"/>
      <c r="J2" s="58"/>
    </row>
    <row r="3" spans="1:11">
      <c r="A3" s="23"/>
      <c r="B3" s="132"/>
      <c r="C3" s="132"/>
      <c r="D3" s="5"/>
      <c r="E3" s="5"/>
      <c r="F3" s="5"/>
      <c r="G3" s="132"/>
      <c r="H3" s="132"/>
      <c r="I3" s="132"/>
      <c r="J3" s="132"/>
      <c r="K3" s="132"/>
    </row>
    <row r="4" spans="1:11">
      <c r="A4" s="23"/>
      <c r="B4" s="120"/>
      <c r="C4" s="107"/>
      <c r="D4" s="132"/>
      <c r="E4" s="132"/>
      <c r="F4" s="132"/>
      <c r="G4" s="132"/>
      <c r="H4" s="132"/>
      <c r="I4" s="49" t="s">
        <v>3</v>
      </c>
      <c r="J4" s="50"/>
      <c r="K4" s="16"/>
    </row>
    <row r="5" spans="1:11">
      <c r="A5" s="23"/>
      <c r="B5" s="119"/>
      <c r="C5" s="108"/>
      <c r="D5" s="46" t="s">
        <v>4</v>
      </c>
      <c r="E5" s="47"/>
      <c r="F5" s="48"/>
      <c r="G5" s="48"/>
      <c r="H5" s="48"/>
      <c r="I5" s="6" t="s">
        <v>0</v>
      </c>
      <c r="J5" s="6" t="s">
        <v>0</v>
      </c>
      <c r="K5" s="17"/>
    </row>
    <row r="6" spans="1:11">
      <c r="A6" s="23"/>
      <c r="B6" s="138" t="s">
        <v>5</v>
      </c>
      <c r="C6" s="109" t="s">
        <v>6</v>
      </c>
      <c r="D6" s="5">
        <v>1</v>
      </c>
      <c r="E6" s="5">
        <v>2</v>
      </c>
      <c r="F6" s="5">
        <v>3</v>
      </c>
      <c r="G6" s="58">
        <v>4</v>
      </c>
      <c r="H6" s="58">
        <v>5</v>
      </c>
      <c r="I6" s="147">
        <v>43586</v>
      </c>
      <c r="J6" s="148">
        <v>44409</v>
      </c>
      <c r="K6" s="6" t="s">
        <v>7</v>
      </c>
    </row>
    <row r="7" spans="1:11">
      <c r="A7" s="23"/>
      <c r="B7" s="122">
        <v>1</v>
      </c>
      <c r="C7" s="118" t="s">
        <v>309</v>
      </c>
      <c r="D7" s="125" t="s">
        <v>9</v>
      </c>
      <c r="E7" s="125" t="s">
        <v>10</v>
      </c>
      <c r="F7" s="125" t="s">
        <v>11</v>
      </c>
      <c r="G7" s="125" t="s">
        <v>325</v>
      </c>
      <c r="H7" s="126" t="s">
        <v>326</v>
      </c>
      <c r="I7" s="140">
        <v>1</v>
      </c>
      <c r="J7" s="8">
        <v>0</v>
      </c>
      <c r="K7" s="140">
        <f t="shared" ref="K7:K29" si="0">J7-I7</f>
        <v>-1</v>
      </c>
    </row>
    <row r="8" spans="1:11">
      <c r="A8" s="23"/>
      <c r="B8" s="122">
        <v>2</v>
      </c>
      <c r="C8" s="118" t="s">
        <v>308</v>
      </c>
      <c r="D8" s="125" t="s">
        <v>9</v>
      </c>
      <c r="E8" s="125" t="s">
        <v>10</v>
      </c>
      <c r="F8" s="125" t="s">
        <v>11</v>
      </c>
      <c r="G8" s="125" t="s">
        <v>325</v>
      </c>
      <c r="H8" s="125" t="s">
        <v>326</v>
      </c>
      <c r="I8" s="140">
        <v>3</v>
      </c>
      <c r="J8" s="8">
        <v>3</v>
      </c>
      <c r="K8" s="140">
        <f t="shared" si="0"/>
        <v>0</v>
      </c>
    </row>
    <row r="9" spans="1:11">
      <c r="A9" s="23"/>
      <c r="B9" s="122">
        <v>3</v>
      </c>
      <c r="C9" s="118" t="s">
        <v>324</v>
      </c>
      <c r="D9" s="125" t="s">
        <v>12</v>
      </c>
      <c r="E9" s="125" t="s">
        <v>13</v>
      </c>
      <c r="F9" s="125" t="s">
        <v>14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</row>
    <row r="10" spans="1:11">
      <c r="A10" s="23"/>
      <c r="B10" s="122">
        <v>4</v>
      </c>
      <c r="C10" s="118" t="s">
        <v>306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1</v>
      </c>
      <c r="J10" s="8">
        <v>1</v>
      </c>
      <c r="K10" s="140">
        <f t="shared" si="0"/>
        <v>0</v>
      </c>
    </row>
    <row r="11" spans="1:11">
      <c r="A11" s="23"/>
      <c r="B11" s="122">
        <v>5</v>
      </c>
      <c r="C11" s="118" t="s">
        <v>305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8">
        <v>0</v>
      </c>
      <c r="K11" s="140">
        <f t="shared" si="0"/>
        <v>0</v>
      </c>
    </row>
    <row r="12" spans="1:11">
      <c r="A12" s="23"/>
      <c r="B12" s="122">
        <v>7</v>
      </c>
      <c r="C12" s="118" t="s">
        <v>304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</row>
    <row r="13" spans="1:11">
      <c r="A13" s="23"/>
      <c r="B13" s="122">
        <v>8</v>
      </c>
      <c r="C13" s="118" t="s">
        <v>303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0</v>
      </c>
      <c r="J13" s="8">
        <v>0</v>
      </c>
      <c r="K13" s="140">
        <f t="shared" si="0"/>
        <v>0</v>
      </c>
    </row>
    <row r="14" spans="1:11">
      <c r="A14" s="23"/>
      <c r="B14" s="122">
        <v>6</v>
      </c>
      <c r="C14" s="118" t="s">
        <v>302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2</v>
      </c>
      <c r="J14" s="8">
        <v>2</v>
      </c>
      <c r="K14" s="140">
        <f t="shared" si="0"/>
        <v>0</v>
      </c>
    </row>
    <row r="15" spans="1:11">
      <c r="A15" s="23"/>
      <c r="B15" s="122">
        <v>9</v>
      </c>
      <c r="C15" s="118" t="s">
        <v>301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8">
        <v>1</v>
      </c>
      <c r="K15" s="140">
        <f t="shared" si="0"/>
        <v>0</v>
      </c>
    </row>
    <row r="16" spans="1:11" ht="22.5">
      <c r="A16" s="23"/>
      <c r="B16" s="122">
        <v>10</v>
      </c>
      <c r="C16" s="131" t="s">
        <v>300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1</v>
      </c>
      <c r="J16" s="8">
        <v>1</v>
      </c>
      <c r="K16" s="140">
        <f t="shared" si="0"/>
        <v>0</v>
      </c>
    </row>
    <row r="17" spans="1:12">
      <c r="A17" s="23"/>
      <c r="B17" s="122">
        <v>11</v>
      </c>
      <c r="C17" s="118" t="s">
        <v>299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</row>
    <row r="18" spans="1:12">
      <c r="A18" s="23"/>
      <c r="B18" s="122">
        <v>12</v>
      </c>
      <c r="C18" s="118" t="s">
        <v>298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8">
        <v>2</v>
      </c>
      <c r="K18" s="140">
        <f t="shared" si="0"/>
        <v>0</v>
      </c>
    </row>
    <row r="19" spans="1:12">
      <c r="A19" s="23"/>
      <c r="B19" s="122">
        <v>13</v>
      </c>
      <c r="C19" s="118" t="s">
        <v>297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2</v>
      </c>
      <c r="J19" s="8">
        <v>2</v>
      </c>
      <c r="K19" s="140">
        <f t="shared" si="0"/>
        <v>0</v>
      </c>
    </row>
    <row r="20" spans="1:12">
      <c r="A20" s="23"/>
      <c r="B20" s="122">
        <v>14</v>
      </c>
      <c r="C20" s="118" t="s">
        <v>296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2</v>
      </c>
      <c r="J20" s="8">
        <v>1</v>
      </c>
      <c r="K20" s="140">
        <f t="shared" si="0"/>
        <v>-1</v>
      </c>
    </row>
    <row r="21" spans="1:12">
      <c r="A21" s="23"/>
      <c r="B21" s="122">
        <v>15</v>
      </c>
      <c r="C21" s="118" t="s">
        <v>291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2</v>
      </c>
      <c r="J21" s="8">
        <v>2</v>
      </c>
      <c r="K21" s="140">
        <f t="shared" si="0"/>
        <v>0</v>
      </c>
    </row>
    <row r="22" spans="1:12">
      <c r="A22" s="23"/>
      <c r="B22" s="122">
        <v>16</v>
      </c>
      <c r="C22" s="118" t="s">
        <v>292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1</v>
      </c>
      <c r="K22" s="140">
        <f t="shared" si="0"/>
        <v>-2</v>
      </c>
    </row>
    <row r="23" spans="1:12">
      <c r="A23" s="23"/>
      <c r="B23" s="122">
        <v>17</v>
      </c>
      <c r="C23" s="118" t="s">
        <v>293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0</v>
      </c>
      <c r="J23" s="8">
        <v>2</v>
      </c>
      <c r="K23" s="140">
        <f t="shared" si="0"/>
        <v>2</v>
      </c>
    </row>
    <row r="24" spans="1:12">
      <c r="A24" s="23"/>
      <c r="B24" s="122">
        <v>18</v>
      </c>
      <c r="C24" s="118" t="s">
        <v>294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0</v>
      </c>
      <c r="K24" s="140">
        <f t="shared" si="0"/>
        <v>-3</v>
      </c>
    </row>
    <row r="25" spans="1:12">
      <c r="A25" s="23"/>
      <c r="B25" s="122">
        <v>19</v>
      </c>
      <c r="C25" s="118" t="s">
        <v>290</v>
      </c>
      <c r="D25" s="125" t="s">
        <v>9</v>
      </c>
      <c r="E25" s="125" t="s">
        <v>10</v>
      </c>
      <c r="F25" s="125" t="s">
        <v>11</v>
      </c>
      <c r="G25" s="125" t="s">
        <v>325</v>
      </c>
      <c r="H25" s="125" t="s">
        <v>326</v>
      </c>
      <c r="I25" s="140">
        <v>0</v>
      </c>
      <c r="J25" s="8">
        <v>3</v>
      </c>
      <c r="K25" s="140">
        <f t="shared" si="0"/>
        <v>3</v>
      </c>
    </row>
    <row r="26" spans="1:12">
      <c r="A26" s="23"/>
      <c r="B26" s="122">
        <v>20</v>
      </c>
      <c r="C26" s="118" t="s">
        <v>295</v>
      </c>
      <c r="D26" s="127" t="s">
        <v>9</v>
      </c>
      <c r="E26" s="127" t="s">
        <v>10</v>
      </c>
      <c r="F26" s="127" t="s">
        <v>11</v>
      </c>
      <c r="G26" s="125" t="s">
        <v>325</v>
      </c>
      <c r="H26" s="125" t="s">
        <v>326</v>
      </c>
      <c r="I26" s="10">
        <v>3</v>
      </c>
      <c r="J26" s="11">
        <v>3</v>
      </c>
      <c r="K26" s="10">
        <f t="shared" si="0"/>
        <v>0</v>
      </c>
    </row>
    <row r="27" spans="1:12">
      <c r="A27" s="23"/>
      <c r="B27" s="122">
        <v>21</v>
      </c>
      <c r="C27" s="118" t="s">
        <v>289</v>
      </c>
      <c r="D27" s="125" t="s">
        <v>9</v>
      </c>
      <c r="E27" s="125" t="s">
        <v>10</v>
      </c>
      <c r="F27" s="125" t="s">
        <v>11</v>
      </c>
      <c r="G27" s="125" t="s">
        <v>325</v>
      </c>
      <c r="H27" s="125" t="s">
        <v>326</v>
      </c>
      <c r="I27" s="140">
        <v>0</v>
      </c>
      <c r="J27" s="140">
        <v>0</v>
      </c>
      <c r="K27" s="140">
        <f t="shared" si="0"/>
        <v>0</v>
      </c>
    </row>
    <row r="28" spans="1:12">
      <c r="A28" s="23"/>
      <c r="B28" s="167" t="s">
        <v>349</v>
      </c>
      <c r="C28" s="167"/>
      <c r="D28" s="168"/>
      <c r="E28" s="168"/>
      <c r="F28" s="168"/>
      <c r="G28" s="168"/>
      <c r="H28" s="168"/>
      <c r="I28" s="167">
        <f>SUM(I7:I27)</f>
        <v>29</v>
      </c>
      <c r="J28" s="167">
        <f>SUM(J7:J27)</f>
        <v>27</v>
      </c>
      <c r="K28" s="167">
        <f t="shared" si="0"/>
        <v>-2</v>
      </c>
      <c r="L28" s="58"/>
    </row>
    <row r="29" spans="1:12">
      <c r="A29" s="23"/>
      <c r="B29" s="167" t="s">
        <v>350</v>
      </c>
      <c r="C29" s="167"/>
      <c r="D29" s="168"/>
      <c r="E29" s="168"/>
      <c r="F29" s="168"/>
      <c r="G29" s="168"/>
      <c r="H29" s="168"/>
      <c r="I29" s="169">
        <f>I28/(3*74)</f>
        <v>0.13063063063063063</v>
      </c>
      <c r="J29" s="169">
        <f>J28/(3*74)</f>
        <v>0.12162162162162163</v>
      </c>
      <c r="K29" s="167">
        <f t="shared" si="0"/>
        <v>-9.0090090090090003E-3</v>
      </c>
      <c r="L29" s="58"/>
    </row>
    <row r="30" spans="1:12">
      <c r="A30" s="23"/>
      <c r="B30" s="58"/>
      <c r="C30" s="58"/>
      <c r="D30" s="68"/>
      <c r="E30" s="68"/>
      <c r="F30" s="68"/>
      <c r="G30" s="58"/>
      <c r="H30" s="58"/>
      <c r="I30" s="58"/>
      <c r="J30" s="58"/>
    </row>
    <row r="31" spans="1:12">
      <c r="A31" s="23"/>
      <c r="B31" s="58"/>
      <c r="C31" s="68"/>
      <c r="D31" s="58"/>
      <c r="E31" s="58"/>
      <c r="F31" s="58"/>
      <c r="G31" s="58"/>
      <c r="H31" s="58"/>
      <c r="I31" s="58"/>
      <c r="J31" s="58"/>
    </row>
    <row r="32" spans="1:12">
      <c r="A32" s="23"/>
      <c r="B32" s="58"/>
      <c r="C32" s="58"/>
      <c r="D32" s="58"/>
      <c r="E32" s="58"/>
      <c r="F32" s="58"/>
      <c r="G32" s="58"/>
      <c r="H32" s="58"/>
      <c r="I32" s="58"/>
      <c r="J32" s="58"/>
    </row>
    <row r="33" spans="1:10">
      <c r="A33" s="23"/>
      <c r="B33" s="58"/>
      <c r="C33" s="58"/>
      <c r="D33" s="58"/>
      <c r="E33" s="58"/>
      <c r="F33" s="58"/>
      <c r="G33" s="58"/>
      <c r="H33" s="58"/>
      <c r="I33" s="58"/>
      <c r="J33" s="58"/>
    </row>
    <row r="34" spans="1:10">
      <c r="A34" s="23"/>
      <c r="B34" s="58"/>
      <c r="C34" s="58"/>
      <c r="D34" s="58"/>
      <c r="E34" s="58"/>
      <c r="F34" s="58"/>
      <c r="G34" s="58"/>
      <c r="H34" s="58"/>
      <c r="I34" s="58"/>
      <c r="J34" s="58"/>
    </row>
    <row r="35" spans="1:10">
      <c r="A35" s="23"/>
      <c r="B35" s="58"/>
      <c r="C35" s="58"/>
      <c r="D35" s="58"/>
      <c r="E35" s="58"/>
      <c r="F35" s="58"/>
      <c r="G35" s="58"/>
      <c r="H35" s="58"/>
      <c r="I35" s="58"/>
      <c r="J35" s="58"/>
    </row>
    <row r="36" spans="1:10">
      <c r="A36" s="23"/>
      <c r="B36" s="58"/>
      <c r="C36" s="58"/>
      <c r="D36" s="114"/>
      <c r="E36" s="58"/>
      <c r="F36" s="58"/>
      <c r="G36" s="58"/>
      <c r="H36" s="58"/>
      <c r="I36" s="58"/>
      <c r="J36" s="58"/>
    </row>
    <row r="37" spans="1:10">
      <c r="A37" s="23"/>
      <c r="B37" s="58"/>
      <c r="C37" s="68"/>
      <c r="D37" s="58"/>
      <c r="E37" s="58"/>
      <c r="F37" s="58"/>
      <c r="G37" s="58"/>
      <c r="H37" s="58"/>
      <c r="I37" s="58"/>
      <c r="J37" s="58"/>
    </row>
    <row r="38" spans="1:10">
      <c r="A38" s="23"/>
      <c r="B38" s="58"/>
      <c r="C38" s="58"/>
      <c r="D38" s="58"/>
      <c r="E38" s="58"/>
      <c r="F38" s="58"/>
      <c r="G38" s="58"/>
      <c r="H38" s="58"/>
      <c r="I38" s="58"/>
      <c r="J38" s="58"/>
    </row>
    <row r="39" spans="1:10">
      <c r="A39" s="23"/>
      <c r="B39" s="58"/>
      <c r="C39" s="58"/>
      <c r="D39" s="58"/>
      <c r="E39" s="58"/>
      <c r="F39" s="58"/>
      <c r="G39" s="58"/>
      <c r="H39" s="58"/>
      <c r="I39" s="58"/>
      <c r="J39" s="58"/>
    </row>
    <row r="40" spans="1:10">
      <c r="A40" s="23"/>
      <c r="B40" s="58"/>
      <c r="C40" s="58"/>
      <c r="D40" s="58"/>
      <c r="E40" s="58"/>
      <c r="F40" s="58"/>
      <c r="G40" s="58"/>
      <c r="H40" s="58"/>
      <c r="I40" s="58"/>
      <c r="J40" s="58"/>
    </row>
    <row r="41" spans="1:10">
      <c r="A41" s="23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23"/>
      <c r="B42" s="58"/>
      <c r="C42" s="68"/>
      <c r="D42" s="58"/>
      <c r="E42" s="58"/>
      <c r="F42" s="58"/>
      <c r="G42" s="58"/>
      <c r="H42" s="58"/>
      <c r="I42" s="58"/>
      <c r="J42" s="58"/>
    </row>
    <row r="43" spans="1:10">
      <c r="A43" s="23"/>
      <c r="B43" s="58"/>
      <c r="C43" s="68"/>
      <c r="D43" s="58"/>
      <c r="E43" s="58"/>
      <c r="F43" s="58"/>
      <c r="G43" s="58"/>
      <c r="H43" s="58"/>
      <c r="I43" s="58"/>
      <c r="J43" s="58"/>
    </row>
    <row r="44" spans="1:10">
      <c r="A44" s="23"/>
      <c r="B44" s="58"/>
      <c r="C44" s="68"/>
      <c r="D44" s="68"/>
      <c r="E44" s="68"/>
      <c r="F44" s="68"/>
      <c r="G44" s="58"/>
      <c r="H44" s="58"/>
      <c r="I44" s="58"/>
      <c r="J44" s="58"/>
    </row>
    <row r="45" spans="1:10">
      <c r="A45" s="23"/>
      <c r="B45" s="58"/>
      <c r="C45" s="58"/>
      <c r="D45" s="58"/>
      <c r="E45" s="58"/>
      <c r="F45" s="58"/>
      <c r="G45" s="58"/>
      <c r="H45" s="58"/>
      <c r="I45" s="58"/>
      <c r="J45" s="58"/>
    </row>
    <row r="46" spans="1:10">
      <c r="A46" s="23"/>
      <c r="B46" s="58"/>
      <c r="C46" s="68"/>
      <c r="D46" s="58"/>
      <c r="E46" s="58"/>
      <c r="F46" s="58"/>
      <c r="G46" s="58"/>
      <c r="H46" s="58"/>
      <c r="I46" s="58"/>
      <c r="J46" s="58"/>
    </row>
    <row r="47" spans="1:10">
      <c r="A47" s="23"/>
      <c r="B47" s="58"/>
      <c r="C47" s="68"/>
      <c r="D47" s="68"/>
      <c r="E47" s="68"/>
      <c r="F47" s="68"/>
      <c r="G47" s="58"/>
      <c r="H47" s="58"/>
      <c r="I47" s="58"/>
      <c r="J47" s="58"/>
    </row>
    <row r="48" spans="1:10">
      <c r="A48" s="23"/>
      <c r="B48" s="58"/>
      <c r="C48" s="58"/>
      <c r="D48" s="68"/>
      <c r="E48" s="68"/>
      <c r="F48" s="68"/>
      <c r="G48" s="58"/>
      <c r="H48" s="58"/>
      <c r="I48" s="58"/>
      <c r="J48" s="58"/>
    </row>
    <row r="49" spans="1:10">
      <c r="A49" s="23"/>
      <c r="B49" s="58"/>
      <c r="C49" s="58"/>
      <c r="D49" s="68"/>
      <c r="E49" s="68"/>
      <c r="F49" s="68"/>
      <c r="G49" s="58"/>
      <c r="H49" s="58"/>
      <c r="I49" s="58"/>
      <c r="J49" s="58"/>
    </row>
    <row r="50" spans="1:10">
      <c r="A50" s="23"/>
      <c r="B50" s="58"/>
      <c r="C50" s="68"/>
      <c r="D50" s="58"/>
      <c r="E50" s="58"/>
      <c r="F50" s="58"/>
      <c r="G50" s="58"/>
      <c r="H50" s="58"/>
      <c r="I50" s="58"/>
      <c r="J50" s="58"/>
    </row>
    <row r="51" spans="1:10">
      <c r="A51" s="23"/>
      <c r="B51" s="58"/>
      <c r="C51" s="68"/>
      <c r="D51" s="58"/>
      <c r="E51" s="58"/>
      <c r="F51" s="58"/>
      <c r="G51" s="58"/>
      <c r="H51" s="58"/>
      <c r="I51" s="58"/>
      <c r="J51" s="58"/>
    </row>
    <row r="52" spans="1:10">
      <c r="A52" s="23"/>
      <c r="B52" s="58"/>
      <c r="C52" s="58"/>
      <c r="D52" s="68"/>
      <c r="E52" s="68"/>
      <c r="F52" s="68"/>
      <c r="G52" s="58"/>
      <c r="H52" s="58"/>
      <c r="I52" s="58"/>
      <c r="J52" s="58"/>
    </row>
    <row r="53" spans="1:10">
      <c r="A53" s="23"/>
      <c r="B53" s="58"/>
      <c r="C53" s="58"/>
      <c r="D53" s="68"/>
      <c r="E53" s="68"/>
      <c r="F53" s="68"/>
      <c r="G53" s="58"/>
      <c r="H53" s="58"/>
      <c r="I53" s="58"/>
      <c r="J53" s="58"/>
    </row>
    <row r="54" spans="1:10">
      <c r="A54" s="23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23"/>
      <c r="B55" s="58"/>
      <c r="C55" s="68"/>
      <c r="D55" s="68"/>
      <c r="E55" s="68"/>
      <c r="F55" s="68"/>
      <c r="G55" s="58"/>
      <c r="H55" s="58"/>
      <c r="I55" s="58"/>
      <c r="J55" s="58"/>
    </row>
    <row r="56" spans="1:10">
      <c r="A56" s="23"/>
      <c r="B56" s="58"/>
      <c r="C56" s="68"/>
      <c r="D56" s="58"/>
      <c r="E56" s="58"/>
      <c r="F56" s="58"/>
      <c r="G56" s="58"/>
      <c r="H56" s="58"/>
      <c r="I56" s="58"/>
      <c r="J56" s="58"/>
    </row>
    <row r="57" spans="1:10">
      <c r="A57" s="23"/>
      <c r="B57" s="58"/>
      <c r="C57" s="68"/>
      <c r="D57" s="58"/>
      <c r="E57" s="58"/>
      <c r="F57" s="58"/>
      <c r="G57" s="58"/>
      <c r="H57" s="58"/>
      <c r="I57" s="58"/>
      <c r="J57" s="58"/>
    </row>
    <row r="58" spans="1:10">
      <c r="A58" s="23"/>
      <c r="B58" s="58"/>
      <c r="C58" s="68"/>
      <c r="D58" s="58"/>
      <c r="E58" s="58"/>
      <c r="F58" s="58"/>
      <c r="G58" s="58"/>
      <c r="H58" s="58"/>
      <c r="I58" s="58"/>
      <c r="J58" s="58"/>
    </row>
    <row r="59" spans="1:10">
      <c r="A59" s="23"/>
      <c r="B59" s="58"/>
      <c r="C59" s="68"/>
      <c r="D59" s="58"/>
      <c r="E59" s="58"/>
      <c r="F59" s="58"/>
      <c r="G59" s="58"/>
      <c r="H59" s="58"/>
      <c r="I59" s="58"/>
      <c r="J59" s="58"/>
    </row>
    <row r="60" spans="1:10">
      <c r="A60" s="23"/>
      <c r="B60" s="58"/>
      <c r="C60" s="68"/>
      <c r="D60" s="58"/>
      <c r="E60" s="58"/>
      <c r="F60" s="58"/>
      <c r="G60" s="58"/>
      <c r="H60" s="58"/>
      <c r="I60" s="58"/>
      <c r="J60" s="58"/>
    </row>
    <row r="61" spans="1:10">
      <c r="A61" s="23"/>
      <c r="B61" s="58"/>
      <c r="C61" s="68"/>
      <c r="D61" s="58"/>
      <c r="E61" s="58"/>
      <c r="F61" s="58"/>
      <c r="G61" s="58"/>
      <c r="H61" s="58"/>
      <c r="I61" s="58"/>
      <c r="J61" s="58"/>
    </row>
    <row r="62" spans="1:10">
      <c r="A62" s="23"/>
      <c r="B62" s="58"/>
      <c r="C62" s="68"/>
      <c r="D62" s="58"/>
      <c r="E62" s="58"/>
      <c r="F62" s="58"/>
      <c r="G62" s="58"/>
      <c r="H62" s="58"/>
      <c r="I62" s="58"/>
      <c r="J62" s="58"/>
    </row>
    <row r="63" spans="1:10">
      <c r="A63" s="23"/>
      <c r="B63" s="58"/>
      <c r="C63" s="58"/>
      <c r="D63" s="58"/>
      <c r="E63" s="58"/>
      <c r="F63" s="58"/>
      <c r="G63" s="58"/>
      <c r="H63" s="58"/>
      <c r="I63" s="58"/>
      <c r="J63" s="58"/>
    </row>
    <row r="64" spans="1:10">
      <c r="A64" s="23"/>
      <c r="B64" s="58"/>
      <c r="C64" s="58"/>
      <c r="D64" s="58"/>
      <c r="E64" s="58"/>
      <c r="F64" s="58"/>
      <c r="G64" s="58"/>
      <c r="H64" s="58"/>
      <c r="I64" s="58"/>
      <c r="J64" s="58"/>
    </row>
    <row r="65" spans="1:10">
      <c r="A65" s="23"/>
      <c r="B65" s="58"/>
      <c r="C65" s="68"/>
      <c r="D65" s="58"/>
      <c r="E65" s="58"/>
      <c r="F65" s="58"/>
      <c r="G65" s="58"/>
      <c r="H65" s="58"/>
      <c r="I65" s="58"/>
      <c r="J65" s="58"/>
    </row>
    <row r="66" spans="1:10">
      <c r="A66" s="23"/>
      <c r="B66" s="58"/>
      <c r="C66" s="58"/>
      <c r="D66" s="58"/>
      <c r="E66" s="58"/>
      <c r="F66" s="58"/>
      <c r="G66" s="58"/>
      <c r="H66" s="58"/>
      <c r="I66" s="58"/>
      <c r="J66" s="58"/>
    </row>
    <row r="67" spans="1:10">
      <c r="A67" s="23"/>
      <c r="B67" s="58"/>
      <c r="C67" s="68"/>
      <c r="D67" s="58"/>
      <c r="E67" s="58"/>
      <c r="F67" s="58"/>
      <c r="G67" s="58"/>
      <c r="H67" s="58"/>
      <c r="I67" s="58"/>
      <c r="J67" s="58"/>
    </row>
    <row r="68" spans="1:10">
      <c r="A68" s="23"/>
      <c r="B68" s="58"/>
      <c r="C68" s="68"/>
      <c r="D68" s="58"/>
      <c r="E68" s="58"/>
      <c r="F68" s="58"/>
      <c r="G68" s="58"/>
      <c r="H68" s="58"/>
      <c r="I68" s="58"/>
      <c r="J68" s="58"/>
    </row>
    <row r="69" spans="1:10">
      <c r="A69" s="23"/>
      <c r="B69" s="58"/>
      <c r="C69" s="68"/>
      <c r="D69" s="58"/>
      <c r="E69" s="58"/>
      <c r="F69" s="58"/>
      <c r="G69" s="58"/>
      <c r="H69" s="58"/>
      <c r="I69" s="58"/>
      <c r="J69" s="58"/>
    </row>
    <row r="70" spans="1:10">
      <c r="A70" s="23"/>
      <c r="B70" s="58"/>
      <c r="C70" s="68"/>
      <c r="D70" s="58"/>
      <c r="E70" s="58"/>
      <c r="F70" s="58"/>
      <c r="G70" s="58"/>
      <c r="H70" s="58"/>
      <c r="I70" s="58"/>
      <c r="J70" s="58"/>
    </row>
    <row r="71" spans="1:10">
      <c r="A71" s="23"/>
      <c r="B71" s="58"/>
      <c r="C71" s="68"/>
      <c r="D71" s="58"/>
      <c r="E71" s="58"/>
      <c r="F71" s="58"/>
      <c r="G71" s="58"/>
      <c r="H71" s="58"/>
      <c r="I71" s="58"/>
      <c r="J71" s="58"/>
    </row>
    <row r="72" spans="1:10">
      <c r="A72" s="23"/>
      <c r="B72" s="58"/>
      <c r="C72" s="58"/>
      <c r="D72" s="68"/>
      <c r="E72" s="68"/>
      <c r="F72" s="68"/>
      <c r="G72" s="58"/>
      <c r="H72" s="58"/>
      <c r="I72" s="58"/>
      <c r="J72" s="58"/>
    </row>
    <row r="73" spans="1:10">
      <c r="A73" s="23"/>
      <c r="B73" s="58"/>
      <c r="C73" s="68"/>
      <c r="D73" s="58"/>
      <c r="E73" s="58"/>
      <c r="F73" s="58"/>
      <c r="G73" s="58"/>
      <c r="H73" s="58"/>
      <c r="I73" s="58"/>
      <c r="J73" s="58"/>
    </row>
    <row r="74" spans="1:10">
      <c r="A74" s="23"/>
      <c r="B74" s="58"/>
      <c r="C74" s="68"/>
      <c r="D74" s="58"/>
      <c r="E74" s="58"/>
      <c r="F74" s="58"/>
      <c r="G74" s="58"/>
      <c r="H74" s="58"/>
      <c r="I74" s="58"/>
      <c r="J74" s="58"/>
    </row>
    <row r="75" spans="1:10">
      <c r="A75" s="23"/>
      <c r="B75" s="58"/>
      <c r="C75" s="68"/>
      <c r="D75" s="68"/>
      <c r="E75" s="68"/>
      <c r="F75" s="68"/>
      <c r="G75" s="58"/>
      <c r="H75" s="58"/>
      <c r="I75" s="58"/>
      <c r="J75" s="58"/>
    </row>
    <row r="76" spans="1:10">
      <c r="A76" s="23"/>
      <c r="B76" s="58"/>
      <c r="C76" s="68"/>
      <c r="D76" s="58"/>
      <c r="E76" s="58"/>
      <c r="F76" s="58"/>
      <c r="G76" s="58"/>
      <c r="H76" s="58"/>
      <c r="I76" s="58"/>
      <c r="J76" s="58"/>
    </row>
    <row r="77" spans="1:10">
      <c r="A77" s="23"/>
      <c r="B77" s="58"/>
      <c r="C77" s="68"/>
      <c r="D77" s="58"/>
      <c r="E77" s="58"/>
      <c r="F77" s="58"/>
      <c r="G77" s="58"/>
      <c r="H77" s="58"/>
      <c r="I77" s="58"/>
      <c r="J77" s="58"/>
    </row>
    <row r="78" spans="1:10">
      <c r="A78" s="23"/>
      <c r="B78" s="58"/>
      <c r="C78" s="58"/>
      <c r="D78" s="58"/>
      <c r="E78" s="58"/>
      <c r="F78" s="58"/>
      <c r="G78" s="58"/>
      <c r="H78" s="58"/>
      <c r="I78" s="58"/>
      <c r="J78" s="58"/>
    </row>
    <row r="79" spans="1:10">
      <c r="A79" s="23"/>
      <c r="B79" s="115"/>
      <c r="C79" s="115"/>
      <c r="D79" s="115"/>
      <c r="E79" s="115"/>
      <c r="F79" s="115"/>
      <c r="G79" s="115"/>
      <c r="H79" s="115"/>
      <c r="I79" s="115"/>
      <c r="J79" s="58"/>
    </row>
    <row r="80" spans="1:10">
      <c r="A80" s="23"/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30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{774E4F01-A9F3-4DF4-85D8-FBEF91486109}</x14:id>
        </ext>
      </extLst>
    </cfRule>
  </conditionalFormatting>
  <conditionalFormatting sqref="K7:K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{F8CE0681-AE52-401C-BC81-E870BADB8AB5}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4E4F01-A9F3-4DF4-85D8-FBEF914861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I30:I78</xm:sqref>
        </x14:conditionalFormatting>
        <x14:conditionalFormatting xmlns:xm="http://schemas.microsoft.com/office/excel/2006/main">
          <x14:cfRule type="dataBar" id="{F8CE0681-AE52-401C-BC81-E870BADB8A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K7:K27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workbookViewId="0">
      <selection activeCell="K28" sqref="K28:K29"/>
    </sheetView>
  </sheetViews>
  <sheetFormatPr defaultRowHeight="15"/>
  <cols>
    <col min="3" max="3" width="42.5703125" customWidth="1"/>
    <col min="4" max="4" width="7.42578125" customWidth="1"/>
    <col min="5" max="5" width="8.7109375" customWidth="1"/>
    <col min="6" max="6" width="5.28515625" customWidth="1"/>
    <col min="7" max="7" width="10" customWidth="1"/>
    <col min="8" max="8" width="16.28515625" customWidth="1"/>
    <col min="9" max="9" width="7.5703125" customWidth="1"/>
    <col min="11" max="11" width="13.140625" customWidth="1"/>
  </cols>
  <sheetData>
    <row r="1" spans="1:11">
      <c r="A1" s="21"/>
      <c r="B1" s="21"/>
      <c r="C1" s="21"/>
      <c r="D1" s="5"/>
      <c r="E1" s="5"/>
      <c r="F1" s="5"/>
      <c r="G1" s="21"/>
      <c r="H1" s="21"/>
      <c r="I1" s="21"/>
      <c r="J1" s="21"/>
    </row>
    <row r="2" spans="1:11">
      <c r="A2" s="21"/>
      <c r="B2" s="58"/>
      <c r="C2" s="58"/>
      <c r="D2" s="58"/>
      <c r="E2" s="58"/>
      <c r="F2" s="58"/>
      <c r="G2" s="198"/>
      <c r="H2" s="198"/>
      <c r="I2" s="58"/>
      <c r="J2" s="58"/>
    </row>
    <row r="3" spans="1:11">
      <c r="A3" s="21"/>
      <c r="B3" s="132"/>
      <c r="C3" s="132"/>
      <c r="D3" s="5"/>
      <c r="E3" s="5"/>
      <c r="F3" s="5"/>
      <c r="G3" s="132"/>
      <c r="H3" s="132"/>
      <c r="I3" s="132"/>
      <c r="J3" s="132"/>
      <c r="K3" s="132"/>
    </row>
    <row r="4" spans="1:11">
      <c r="A4" s="21"/>
      <c r="B4" s="120"/>
      <c r="C4" s="107"/>
      <c r="D4" s="132"/>
      <c r="E4" s="132"/>
      <c r="F4" s="132"/>
      <c r="G4" s="132"/>
      <c r="H4" s="132"/>
      <c r="I4" s="49" t="s">
        <v>3</v>
      </c>
      <c r="J4" s="50"/>
      <c r="K4" s="16"/>
    </row>
    <row r="5" spans="1:11">
      <c r="A5" s="21"/>
      <c r="B5" s="119"/>
      <c r="C5" s="108"/>
      <c r="D5" s="46" t="s">
        <v>4</v>
      </c>
      <c r="E5" s="47"/>
      <c r="F5" s="48"/>
      <c r="G5" s="48"/>
      <c r="H5" s="48"/>
      <c r="I5" s="6" t="s">
        <v>0</v>
      </c>
      <c r="J5" s="6" t="s">
        <v>0</v>
      </c>
      <c r="K5" s="17"/>
    </row>
    <row r="6" spans="1:11">
      <c r="A6" s="21"/>
      <c r="B6" s="138" t="s">
        <v>5</v>
      </c>
      <c r="C6" s="109" t="s">
        <v>6</v>
      </c>
      <c r="D6" s="5">
        <v>1</v>
      </c>
      <c r="E6" s="5">
        <v>2</v>
      </c>
      <c r="F6" s="5">
        <v>3</v>
      </c>
      <c r="G6" s="58">
        <v>4</v>
      </c>
      <c r="H6" s="58">
        <v>5</v>
      </c>
      <c r="I6" s="147">
        <v>43586</v>
      </c>
      <c r="J6" s="148">
        <v>44409</v>
      </c>
      <c r="K6" s="6" t="s">
        <v>7</v>
      </c>
    </row>
    <row r="7" spans="1:11">
      <c r="A7" s="21"/>
      <c r="B7" s="122">
        <v>1</v>
      </c>
      <c r="C7" s="118" t="s">
        <v>309</v>
      </c>
      <c r="D7" s="125" t="s">
        <v>9</v>
      </c>
      <c r="E7" s="125" t="s">
        <v>10</v>
      </c>
      <c r="F7" s="125" t="s">
        <v>11</v>
      </c>
      <c r="G7" s="125" t="s">
        <v>325</v>
      </c>
      <c r="H7" s="126" t="s">
        <v>326</v>
      </c>
      <c r="I7" s="140">
        <v>0</v>
      </c>
      <c r="J7" s="8">
        <v>1</v>
      </c>
      <c r="K7" s="140">
        <f t="shared" ref="K7:K29" si="0">J7-I7</f>
        <v>1</v>
      </c>
    </row>
    <row r="8" spans="1:11">
      <c r="A8" s="21"/>
      <c r="B8" s="122">
        <v>2</v>
      </c>
      <c r="C8" s="118" t="s">
        <v>308</v>
      </c>
      <c r="D8" s="125" t="s">
        <v>9</v>
      </c>
      <c r="E8" s="125" t="s">
        <v>10</v>
      </c>
      <c r="F8" s="125" t="s">
        <v>11</v>
      </c>
      <c r="G8" s="125" t="s">
        <v>325</v>
      </c>
      <c r="H8" s="125" t="s">
        <v>326</v>
      </c>
      <c r="I8" s="140">
        <v>3</v>
      </c>
      <c r="J8" s="8">
        <v>0</v>
      </c>
      <c r="K8" s="140">
        <f t="shared" si="0"/>
        <v>-3</v>
      </c>
    </row>
    <row r="9" spans="1:11">
      <c r="A9" s="21"/>
      <c r="B9" s="122">
        <v>3</v>
      </c>
      <c r="C9" s="118" t="s">
        <v>324</v>
      </c>
      <c r="D9" s="125" t="s">
        <v>12</v>
      </c>
      <c r="E9" s="125" t="s">
        <v>13</v>
      </c>
      <c r="F9" s="125" t="s">
        <v>14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</row>
    <row r="10" spans="1:11">
      <c r="A10" s="21"/>
      <c r="B10" s="122">
        <v>4</v>
      </c>
      <c r="C10" s="118" t="s">
        <v>306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1</v>
      </c>
      <c r="J10" s="8">
        <v>1</v>
      </c>
      <c r="K10" s="140">
        <f t="shared" si="0"/>
        <v>0</v>
      </c>
    </row>
    <row r="11" spans="1:11">
      <c r="A11" s="21"/>
      <c r="B11" s="122">
        <v>5</v>
      </c>
      <c r="C11" s="118" t="s">
        <v>305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3</v>
      </c>
      <c r="J11" s="8">
        <v>0</v>
      </c>
      <c r="K11" s="140">
        <f t="shared" si="0"/>
        <v>-3</v>
      </c>
    </row>
    <row r="12" spans="1:11">
      <c r="A12" s="21"/>
      <c r="B12" s="122">
        <v>7</v>
      </c>
      <c r="C12" s="118" t="s">
        <v>304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</row>
    <row r="13" spans="1:11">
      <c r="A13" s="21"/>
      <c r="B13" s="122">
        <v>8</v>
      </c>
      <c r="C13" s="118" t="s">
        <v>303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0</v>
      </c>
      <c r="J13" s="8">
        <v>0</v>
      </c>
      <c r="K13" s="140">
        <f t="shared" si="0"/>
        <v>0</v>
      </c>
    </row>
    <row r="14" spans="1:11">
      <c r="A14" s="21"/>
      <c r="B14" s="122">
        <v>6</v>
      </c>
      <c r="C14" s="118" t="s">
        <v>302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2</v>
      </c>
      <c r="J14" s="8">
        <v>2</v>
      </c>
      <c r="K14" s="140">
        <f t="shared" si="0"/>
        <v>0</v>
      </c>
    </row>
    <row r="15" spans="1:11">
      <c r="A15" s="21"/>
      <c r="B15" s="122">
        <v>9</v>
      </c>
      <c r="C15" s="118" t="s">
        <v>301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3</v>
      </c>
      <c r="J15" s="8">
        <v>1</v>
      </c>
      <c r="K15" s="140">
        <f t="shared" si="0"/>
        <v>-2</v>
      </c>
    </row>
    <row r="16" spans="1:11" ht="22.5">
      <c r="A16" s="21"/>
      <c r="B16" s="122">
        <v>10</v>
      </c>
      <c r="C16" s="131" t="s">
        <v>300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3</v>
      </c>
      <c r="J16" s="8">
        <v>1</v>
      </c>
      <c r="K16" s="140">
        <f t="shared" si="0"/>
        <v>-2</v>
      </c>
    </row>
    <row r="17" spans="1:12">
      <c r="A17" s="21"/>
      <c r="B17" s="122">
        <v>11</v>
      </c>
      <c r="C17" s="118" t="s">
        <v>299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</row>
    <row r="18" spans="1:12">
      <c r="A18" s="21"/>
      <c r="B18" s="122">
        <v>12</v>
      </c>
      <c r="C18" s="118" t="s">
        <v>298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8">
        <v>2</v>
      </c>
      <c r="K18" s="140">
        <f t="shared" si="0"/>
        <v>0</v>
      </c>
    </row>
    <row r="19" spans="1:12">
      <c r="A19" s="21"/>
      <c r="B19" s="122">
        <v>13</v>
      </c>
      <c r="C19" s="118" t="s">
        <v>297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2</v>
      </c>
      <c r="J19" s="8">
        <v>0</v>
      </c>
      <c r="K19" s="140">
        <f t="shared" si="0"/>
        <v>-2</v>
      </c>
    </row>
    <row r="20" spans="1:12">
      <c r="A20" s="21"/>
      <c r="B20" s="122">
        <v>14</v>
      </c>
      <c r="C20" s="118" t="s">
        <v>296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2</v>
      </c>
      <c r="J20" s="8">
        <v>1</v>
      </c>
      <c r="K20" s="140">
        <f t="shared" si="0"/>
        <v>-1</v>
      </c>
    </row>
    <row r="21" spans="1:12">
      <c r="A21" s="21"/>
      <c r="B21" s="122">
        <v>15</v>
      </c>
      <c r="C21" s="118" t="s">
        <v>291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8">
        <v>2</v>
      </c>
      <c r="K21" s="140">
        <f t="shared" si="0"/>
        <v>-1</v>
      </c>
    </row>
    <row r="22" spans="1:12">
      <c r="A22" s="21"/>
      <c r="B22" s="122">
        <v>16</v>
      </c>
      <c r="C22" s="118" t="s">
        <v>292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2</v>
      </c>
      <c r="K22" s="140">
        <f t="shared" si="0"/>
        <v>-1</v>
      </c>
    </row>
    <row r="23" spans="1:12">
      <c r="A23" s="21"/>
      <c r="B23" s="122">
        <v>17</v>
      </c>
      <c r="C23" s="118" t="s">
        <v>293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</row>
    <row r="24" spans="1:12">
      <c r="A24" s="21"/>
      <c r="B24" s="122">
        <v>18</v>
      </c>
      <c r="C24" s="118" t="s">
        <v>294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</row>
    <row r="25" spans="1:12">
      <c r="A25" s="21"/>
      <c r="B25" s="122">
        <v>19</v>
      </c>
      <c r="C25" s="118" t="s">
        <v>290</v>
      </c>
      <c r="D25" s="125" t="s">
        <v>9</v>
      </c>
      <c r="E25" s="125" t="s">
        <v>10</v>
      </c>
      <c r="F25" s="125" t="s">
        <v>11</v>
      </c>
      <c r="G25" s="125" t="s">
        <v>325</v>
      </c>
      <c r="H25" s="125" t="s">
        <v>326</v>
      </c>
      <c r="I25" s="140">
        <v>3</v>
      </c>
      <c r="J25" s="8">
        <v>3</v>
      </c>
      <c r="K25" s="140">
        <f t="shared" si="0"/>
        <v>0</v>
      </c>
    </row>
    <row r="26" spans="1:12">
      <c r="A26" s="21"/>
      <c r="B26" s="122">
        <v>20</v>
      </c>
      <c r="C26" s="118" t="s">
        <v>295</v>
      </c>
      <c r="D26" s="127" t="s">
        <v>9</v>
      </c>
      <c r="E26" s="127" t="s">
        <v>10</v>
      </c>
      <c r="F26" s="127" t="s">
        <v>11</v>
      </c>
      <c r="G26" s="125" t="s">
        <v>325</v>
      </c>
      <c r="H26" s="125" t="s">
        <v>326</v>
      </c>
      <c r="I26" s="10">
        <v>3</v>
      </c>
      <c r="J26" s="11">
        <v>3</v>
      </c>
      <c r="K26" s="10">
        <f t="shared" si="0"/>
        <v>0</v>
      </c>
    </row>
    <row r="27" spans="1:12">
      <c r="A27" s="21"/>
      <c r="B27" s="122">
        <v>21</v>
      </c>
      <c r="C27" s="118" t="s">
        <v>289</v>
      </c>
      <c r="D27" s="125" t="s">
        <v>9</v>
      </c>
      <c r="E27" s="125" t="s">
        <v>10</v>
      </c>
      <c r="F27" s="125" t="s">
        <v>11</v>
      </c>
      <c r="G27" s="125" t="s">
        <v>325</v>
      </c>
      <c r="H27" s="125" t="s">
        <v>326</v>
      </c>
      <c r="I27" s="140">
        <v>1</v>
      </c>
      <c r="J27" s="140">
        <v>0</v>
      </c>
      <c r="K27" s="140">
        <f t="shared" si="0"/>
        <v>-1</v>
      </c>
    </row>
    <row r="28" spans="1:12">
      <c r="A28" s="21"/>
      <c r="B28" s="167" t="s">
        <v>349</v>
      </c>
      <c r="C28" s="167"/>
      <c r="D28" s="168"/>
      <c r="E28" s="168"/>
      <c r="F28" s="168"/>
      <c r="G28" s="168"/>
      <c r="H28" s="168"/>
      <c r="I28" s="167">
        <f>SUM(I7:I27)</f>
        <v>43</v>
      </c>
      <c r="J28" s="167">
        <f>SUM(J7:J27)</f>
        <v>28</v>
      </c>
      <c r="K28" s="167">
        <f t="shared" si="0"/>
        <v>-15</v>
      </c>
      <c r="L28" s="58"/>
    </row>
    <row r="29" spans="1:12">
      <c r="A29" s="21"/>
      <c r="B29" s="167" t="s">
        <v>350</v>
      </c>
      <c r="C29" s="167"/>
      <c r="D29" s="168"/>
      <c r="E29" s="168"/>
      <c r="F29" s="168"/>
      <c r="G29" s="168"/>
      <c r="H29" s="168"/>
      <c r="I29" s="169">
        <f>I28/(3*74)</f>
        <v>0.19369369369369369</v>
      </c>
      <c r="J29" s="169">
        <f>J28/(3*74)</f>
        <v>0.12612612612612611</v>
      </c>
      <c r="K29" s="167">
        <f t="shared" si="0"/>
        <v>-6.7567567567567571E-2</v>
      </c>
      <c r="L29" s="58"/>
    </row>
    <row r="30" spans="1:12">
      <c r="A30" s="21"/>
      <c r="B30" s="58"/>
      <c r="C30" s="58"/>
      <c r="D30" s="68"/>
      <c r="E30" s="68"/>
      <c r="F30" s="68"/>
      <c r="G30" s="58"/>
      <c r="H30" s="58"/>
      <c r="I30" s="58"/>
      <c r="J30" s="58"/>
    </row>
    <row r="31" spans="1:12">
      <c r="A31" s="21"/>
      <c r="B31" s="58"/>
      <c r="C31" s="68"/>
      <c r="D31" s="58"/>
      <c r="E31" s="58"/>
      <c r="F31" s="58"/>
      <c r="G31" s="58"/>
      <c r="H31" s="58"/>
      <c r="I31" s="58"/>
      <c r="J31" s="58"/>
    </row>
    <row r="32" spans="1:12">
      <c r="A32" s="21"/>
      <c r="B32" s="58"/>
      <c r="C32" s="58"/>
      <c r="D32" s="58"/>
      <c r="E32" s="58"/>
      <c r="F32" s="58"/>
      <c r="G32" s="58"/>
      <c r="H32" s="58"/>
      <c r="I32" s="58"/>
      <c r="J32" s="58"/>
    </row>
    <row r="33" spans="1:10">
      <c r="A33" s="21"/>
      <c r="B33" s="58"/>
      <c r="C33" s="58"/>
      <c r="D33" s="58"/>
      <c r="E33" s="58"/>
      <c r="F33" s="58"/>
      <c r="G33" s="58"/>
      <c r="H33" s="58"/>
      <c r="I33" s="58"/>
      <c r="J33" s="58"/>
    </row>
    <row r="34" spans="1:10">
      <c r="A34" s="21"/>
      <c r="B34" s="58"/>
      <c r="C34" s="58"/>
      <c r="D34" s="58"/>
      <c r="E34" s="58"/>
      <c r="F34" s="58"/>
      <c r="G34" s="58"/>
      <c r="H34" s="58"/>
      <c r="I34" s="58"/>
      <c r="J34" s="58"/>
    </row>
    <row r="35" spans="1:10">
      <c r="A35" s="21"/>
      <c r="B35" s="58"/>
      <c r="C35" s="58"/>
      <c r="D35" s="58"/>
      <c r="E35" s="58"/>
      <c r="F35" s="58"/>
      <c r="G35" s="58"/>
      <c r="H35" s="58"/>
      <c r="I35" s="58"/>
      <c r="J35" s="58"/>
    </row>
    <row r="36" spans="1:10">
      <c r="A36" s="21"/>
      <c r="B36" s="58"/>
      <c r="C36" s="58"/>
      <c r="D36" s="114"/>
      <c r="E36" s="58"/>
      <c r="F36" s="58"/>
      <c r="G36" s="58"/>
      <c r="H36" s="58"/>
      <c r="I36" s="58"/>
      <c r="J36" s="58"/>
    </row>
    <row r="37" spans="1:10">
      <c r="A37" s="21"/>
      <c r="B37" s="58"/>
      <c r="C37" s="68"/>
      <c r="D37" s="58"/>
      <c r="E37" s="58"/>
      <c r="F37" s="58"/>
      <c r="G37" s="58"/>
      <c r="H37" s="58"/>
      <c r="I37" s="58"/>
      <c r="J37" s="58"/>
    </row>
    <row r="38" spans="1:10">
      <c r="A38" s="21"/>
      <c r="B38" s="58"/>
      <c r="C38" s="58"/>
      <c r="D38" s="58"/>
      <c r="E38" s="58"/>
      <c r="F38" s="58"/>
      <c r="G38" s="58"/>
      <c r="H38" s="58"/>
      <c r="I38" s="58"/>
      <c r="J38" s="58"/>
    </row>
    <row r="39" spans="1:10">
      <c r="A39" s="21"/>
      <c r="B39" s="58"/>
      <c r="C39" s="58"/>
      <c r="D39" s="58"/>
      <c r="E39" s="58"/>
      <c r="F39" s="58"/>
      <c r="G39" s="58"/>
      <c r="H39" s="58"/>
      <c r="I39" s="58"/>
      <c r="J39" s="58"/>
    </row>
    <row r="40" spans="1:10">
      <c r="A40" s="21"/>
      <c r="B40" s="58"/>
      <c r="C40" s="58"/>
      <c r="D40" s="58"/>
      <c r="E40" s="58"/>
      <c r="F40" s="58"/>
      <c r="G40" s="58"/>
      <c r="H40" s="58"/>
      <c r="I40" s="58"/>
      <c r="J40" s="58"/>
    </row>
    <row r="41" spans="1:10">
      <c r="A41" s="21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21"/>
      <c r="B42" s="58"/>
      <c r="C42" s="68"/>
      <c r="D42" s="58"/>
      <c r="E42" s="58"/>
      <c r="F42" s="58"/>
      <c r="G42" s="58"/>
      <c r="H42" s="58"/>
      <c r="I42" s="58"/>
      <c r="J42" s="58"/>
    </row>
    <row r="43" spans="1:10">
      <c r="A43" s="21"/>
      <c r="B43" s="58"/>
      <c r="C43" s="68"/>
      <c r="D43" s="58"/>
      <c r="E43" s="58"/>
      <c r="F43" s="58"/>
      <c r="G43" s="58"/>
      <c r="H43" s="58"/>
      <c r="I43" s="58"/>
      <c r="J43" s="58"/>
    </row>
    <row r="44" spans="1:10">
      <c r="A44" s="21"/>
      <c r="B44" s="58"/>
      <c r="C44" s="68"/>
      <c r="D44" s="68"/>
      <c r="E44" s="68"/>
      <c r="F44" s="68"/>
      <c r="G44" s="58"/>
      <c r="H44" s="58"/>
      <c r="I44" s="58"/>
      <c r="J44" s="58"/>
    </row>
    <row r="45" spans="1:10">
      <c r="A45" s="21"/>
      <c r="B45" s="58"/>
      <c r="C45" s="58"/>
      <c r="D45" s="58"/>
      <c r="E45" s="58"/>
      <c r="F45" s="58"/>
      <c r="G45" s="58"/>
      <c r="H45" s="58"/>
      <c r="I45" s="58"/>
      <c r="J45" s="58"/>
    </row>
    <row r="46" spans="1:10">
      <c r="A46" s="21"/>
      <c r="B46" s="58"/>
      <c r="C46" s="68"/>
      <c r="D46" s="58"/>
      <c r="E46" s="58"/>
      <c r="F46" s="58"/>
      <c r="G46" s="58"/>
      <c r="H46" s="58"/>
      <c r="I46" s="58"/>
      <c r="J46" s="58"/>
    </row>
    <row r="47" spans="1:10">
      <c r="A47" s="21"/>
      <c r="B47" s="58"/>
      <c r="C47" s="68"/>
      <c r="D47" s="68"/>
      <c r="E47" s="68"/>
      <c r="F47" s="68"/>
      <c r="G47" s="58"/>
      <c r="H47" s="58"/>
      <c r="I47" s="58"/>
      <c r="J47" s="58"/>
    </row>
    <row r="48" spans="1:10">
      <c r="A48" s="21"/>
      <c r="B48" s="58"/>
      <c r="C48" s="58"/>
      <c r="D48" s="68"/>
      <c r="E48" s="68"/>
      <c r="F48" s="68"/>
      <c r="G48" s="58"/>
      <c r="H48" s="58"/>
      <c r="I48" s="58"/>
      <c r="J48" s="58"/>
    </row>
    <row r="49" spans="1:10">
      <c r="A49" s="21"/>
      <c r="B49" s="58"/>
      <c r="C49" s="58"/>
      <c r="D49" s="68"/>
      <c r="E49" s="68"/>
      <c r="F49" s="68"/>
      <c r="G49" s="58"/>
      <c r="H49" s="58"/>
      <c r="I49" s="58"/>
      <c r="J49" s="58"/>
    </row>
    <row r="50" spans="1:10">
      <c r="A50" s="21"/>
      <c r="B50" s="58"/>
      <c r="C50" s="68"/>
      <c r="D50" s="58"/>
      <c r="E50" s="58"/>
      <c r="F50" s="58"/>
      <c r="G50" s="58"/>
      <c r="H50" s="58"/>
      <c r="I50" s="58"/>
      <c r="J50" s="58"/>
    </row>
    <row r="51" spans="1:10">
      <c r="A51" s="21"/>
      <c r="B51" s="58"/>
      <c r="C51" s="68"/>
      <c r="D51" s="58"/>
      <c r="E51" s="58"/>
      <c r="F51" s="58"/>
      <c r="G51" s="58"/>
      <c r="H51" s="58"/>
      <c r="I51" s="58"/>
      <c r="J51" s="58"/>
    </row>
    <row r="52" spans="1:10">
      <c r="A52" s="21"/>
      <c r="B52" s="58"/>
      <c r="C52" s="58"/>
      <c r="D52" s="68"/>
      <c r="E52" s="68"/>
      <c r="F52" s="68"/>
      <c r="G52" s="58"/>
      <c r="H52" s="58"/>
      <c r="I52" s="58"/>
      <c r="J52" s="58"/>
    </row>
    <row r="53" spans="1:10">
      <c r="A53" s="21"/>
      <c r="B53" s="58"/>
      <c r="C53" s="58"/>
      <c r="D53" s="68"/>
      <c r="E53" s="68"/>
      <c r="F53" s="68"/>
      <c r="G53" s="58"/>
      <c r="H53" s="58"/>
      <c r="I53" s="58"/>
      <c r="J53" s="58"/>
    </row>
    <row r="54" spans="1:10">
      <c r="A54" s="21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21"/>
      <c r="B55" s="58"/>
      <c r="C55" s="68"/>
      <c r="D55" s="68"/>
      <c r="E55" s="68"/>
      <c r="F55" s="68"/>
      <c r="G55" s="58"/>
      <c r="H55" s="58"/>
      <c r="I55" s="58"/>
      <c r="J55" s="58"/>
    </row>
    <row r="56" spans="1:10">
      <c r="A56" s="21"/>
      <c r="B56" s="58"/>
      <c r="C56" s="68"/>
      <c r="D56" s="58"/>
      <c r="E56" s="58"/>
      <c r="F56" s="58"/>
      <c r="G56" s="58"/>
      <c r="H56" s="58"/>
      <c r="I56" s="58"/>
      <c r="J56" s="58"/>
    </row>
    <row r="57" spans="1:10">
      <c r="A57" s="21"/>
      <c r="B57" s="58"/>
      <c r="C57" s="68"/>
      <c r="D57" s="58"/>
      <c r="E57" s="58"/>
      <c r="F57" s="58"/>
      <c r="G57" s="58"/>
      <c r="H57" s="58"/>
      <c r="I57" s="58"/>
      <c r="J57" s="58"/>
    </row>
    <row r="58" spans="1:10">
      <c r="A58" s="21"/>
      <c r="B58" s="58"/>
      <c r="C58" s="68"/>
      <c r="D58" s="58"/>
      <c r="E58" s="58"/>
      <c r="F58" s="58"/>
      <c r="G58" s="58"/>
      <c r="H58" s="58"/>
      <c r="I58" s="58"/>
      <c r="J58" s="58"/>
    </row>
    <row r="59" spans="1:10">
      <c r="A59" s="21"/>
      <c r="B59" s="58"/>
      <c r="C59" s="68"/>
      <c r="D59" s="58"/>
      <c r="E59" s="58"/>
      <c r="F59" s="58"/>
      <c r="G59" s="58"/>
      <c r="H59" s="58"/>
      <c r="I59" s="58"/>
      <c r="J59" s="58"/>
    </row>
    <row r="60" spans="1:10">
      <c r="A60" s="21"/>
      <c r="B60" s="58"/>
      <c r="C60" s="68"/>
      <c r="D60" s="58"/>
      <c r="E60" s="58"/>
      <c r="F60" s="58"/>
      <c r="G60" s="58"/>
      <c r="H60" s="58"/>
      <c r="I60" s="58"/>
      <c r="J60" s="58"/>
    </row>
    <row r="61" spans="1:10">
      <c r="A61" s="21"/>
      <c r="B61" s="58"/>
      <c r="C61" s="68"/>
      <c r="D61" s="58"/>
      <c r="E61" s="58"/>
      <c r="F61" s="58"/>
      <c r="G61" s="58"/>
      <c r="H61" s="58"/>
      <c r="I61" s="58"/>
      <c r="J61" s="58"/>
    </row>
    <row r="62" spans="1:10">
      <c r="A62" s="21"/>
      <c r="B62" s="58"/>
      <c r="C62" s="68"/>
      <c r="D62" s="58"/>
      <c r="E62" s="58"/>
      <c r="F62" s="58"/>
      <c r="G62" s="58"/>
      <c r="H62" s="58"/>
      <c r="I62" s="58"/>
      <c r="J62" s="58"/>
    </row>
    <row r="63" spans="1:10">
      <c r="A63" s="21"/>
      <c r="B63" s="58"/>
      <c r="C63" s="58"/>
      <c r="D63" s="58"/>
      <c r="E63" s="58"/>
      <c r="F63" s="58"/>
      <c r="G63" s="58"/>
      <c r="H63" s="58"/>
      <c r="I63" s="58"/>
      <c r="J63" s="58"/>
    </row>
    <row r="64" spans="1:10">
      <c r="A64" s="21"/>
      <c r="B64" s="58"/>
      <c r="C64" s="58"/>
      <c r="D64" s="58"/>
      <c r="E64" s="58"/>
      <c r="F64" s="58"/>
      <c r="G64" s="58"/>
      <c r="H64" s="58"/>
      <c r="I64" s="58"/>
      <c r="J64" s="58"/>
    </row>
    <row r="65" spans="1:10">
      <c r="A65" s="21"/>
      <c r="B65" s="58"/>
      <c r="C65" s="68"/>
      <c r="D65" s="58"/>
      <c r="E65" s="58"/>
      <c r="F65" s="58"/>
      <c r="G65" s="58"/>
      <c r="H65" s="58"/>
      <c r="I65" s="58"/>
      <c r="J65" s="58"/>
    </row>
    <row r="66" spans="1:10">
      <c r="A66" s="21"/>
      <c r="B66" s="58"/>
      <c r="C66" s="58"/>
      <c r="D66" s="58"/>
      <c r="E66" s="58"/>
      <c r="F66" s="58"/>
      <c r="G66" s="58"/>
      <c r="H66" s="58"/>
      <c r="I66" s="58"/>
      <c r="J66" s="58"/>
    </row>
    <row r="67" spans="1:10">
      <c r="A67" s="21"/>
      <c r="B67" s="58"/>
      <c r="C67" s="68"/>
      <c r="D67" s="58"/>
      <c r="E67" s="58"/>
      <c r="F67" s="58"/>
      <c r="G67" s="58"/>
      <c r="H67" s="58"/>
      <c r="I67" s="58"/>
      <c r="J67" s="58"/>
    </row>
    <row r="68" spans="1:10">
      <c r="A68" s="21"/>
      <c r="B68" s="58"/>
      <c r="C68" s="68"/>
      <c r="D68" s="58"/>
      <c r="E68" s="58"/>
      <c r="F68" s="58"/>
      <c r="G68" s="58"/>
      <c r="H68" s="58"/>
      <c r="I68" s="58"/>
      <c r="J68" s="58"/>
    </row>
    <row r="69" spans="1:10">
      <c r="A69" s="21"/>
      <c r="B69" s="58"/>
      <c r="C69" s="68"/>
      <c r="D69" s="58"/>
      <c r="E69" s="58"/>
      <c r="F69" s="58"/>
      <c r="G69" s="58"/>
      <c r="H69" s="58"/>
      <c r="I69" s="58"/>
      <c r="J69" s="58"/>
    </row>
    <row r="70" spans="1:10">
      <c r="A70" s="21"/>
      <c r="B70" s="58"/>
      <c r="C70" s="68"/>
      <c r="D70" s="58"/>
      <c r="E70" s="58"/>
      <c r="F70" s="58"/>
      <c r="G70" s="58"/>
      <c r="H70" s="58"/>
      <c r="I70" s="58"/>
      <c r="J70" s="58"/>
    </row>
    <row r="71" spans="1:10">
      <c r="A71" s="21"/>
      <c r="B71" s="58"/>
      <c r="C71" s="68"/>
      <c r="D71" s="58"/>
      <c r="E71" s="58"/>
      <c r="F71" s="58"/>
      <c r="G71" s="58"/>
      <c r="H71" s="58"/>
      <c r="I71" s="58"/>
      <c r="J71" s="58"/>
    </row>
    <row r="72" spans="1:10">
      <c r="A72" s="21"/>
      <c r="B72" s="58"/>
      <c r="C72" s="58"/>
      <c r="D72" s="68"/>
      <c r="E72" s="68"/>
      <c r="F72" s="68"/>
      <c r="G72" s="58"/>
      <c r="H72" s="58"/>
      <c r="I72" s="58"/>
      <c r="J72" s="58"/>
    </row>
    <row r="73" spans="1:10">
      <c r="A73" s="21"/>
      <c r="B73" s="58"/>
      <c r="C73" s="68"/>
      <c r="D73" s="58"/>
      <c r="E73" s="58"/>
      <c r="F73" s="58"/>
      <c r="G73" s="58"/>
      <c r="H73" s="58"/>
      <c r="I73" s="58"/>
      <c r="J73" s="58"/>
    </row>
    <row r="74" spans="1:10">
      <c r="A74" s="21"/>
      <c r="B74" s="58"/>
      <c r="C74" s="68"/>
      <c r="D74" s="58"/>
      <c r="E74" s="58"/>
      <c r="F74" s="58"/>
      <c r="G74" s="58"/>
      <c r="H74" s="58"/>
      <c r="I74" s="58"/>
      <c r="J74" s="58"/>
    </row>
    <row r="75" spans="1:10">
      <c r="A75" s="21"/>
      <c r="B75" s="58"/>
      <c r="C75" s="68"/>
      <c r="D75" s="68"/>
      <c r="E75" s="68"/>
      <c r="F75" s="68"/>
      <c r="G75" s="58"/>
      <c r="H75" s="58"/>
      <c r="I75" s="58"/>
      <c r="J75" s="58"/>
    </row>
    <row r="76" spans="1:10">
      <c r="A76" s="21"/>
      <c r="B76" s="58"/>
      <c r="C76" s="68"/>
      <c r="D76" s="58"/>
      <c r="E76" s="58"/>
      <c r="F76" s="58"/>
      <c r="G76" s="58"/>
      <c r="H76" s="58"/>
      <c r="I76" s="58"/>
      <c r="J76" s="58"/>
    </row>
    <row r="77" spans="1:10">
      <c r="A77" s="21"/>
      <c r="B77" s="58"/>
      <c r="C77" s="68"/>
      <c r="D77" s="58"/>
      <c r="E77" s="58"/>
      <c r="F77" s="58"/>
      <c r="G77" s="58"/>
      <c r="H77" s="58"/>
      <c r="I77" s="58"/>
      <c r="J77" s="58"/>
    </row>
    <row r="78" spans="1:10">
      <c r="A78" s="21"/>
      <c r="B78" s="58"/>
      <c r="C78" s="58"/>
      <c r="D78" s="58"/>
      <c r="E78" s="58"/>
      <c r="F78" s="58"/>
      <c r="G78" s="58"/>
      <c r="H78" s="58"/>
      <c r="I78" s="58"/>
      <c r="J78" s="58"/>
    </row>
    <row r="79" spans="1:10">
      <c r="A79" s="21"/>
      <c r="B79" s="115"/>
      <c r="C79" s="115"/>
      <c r="D79" s="115"/>
      <c r="E79" s="115"/>
      <c r="F79" s="115"/>
      <c r="G79" s="115"/>
      <c r="H79" s="115"/>
      <c r="I79" s="115"/>
      <c r="J79" s="58"/>
    </row>
    <row r="80" spans="1:10">
      <c r="A80" s="21"/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30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{C37E3830-C78A-4FFA-B742-C4A7518A57D4}</x14:id>
        </ext>
      </extLst>
    </cfRule>
  </conditionalFormatting>
  <conditionalFormatting sqref="K7:K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{96A1D310-1F78-4B21-84DA-12C149827A87}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37E3830-C78A-4FFA-B742-C4A7518A57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I30:I78</xm:sqref>
        </x14:conditionalFormatting>
        <x14:conditionalFormatting xmlns:xm="http://schemas.microsoft.com/office/excel/2006/main">
          <x14:cfRule type="dataBar" id="{96A1D310-1F78-4B21-84DA-12C149827A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K7:K27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workbookViewId="0">
      <selection activeCell="H4" sqref="H4"/>
    </sheetView>
  </sheetViews>
  <sheetFormatPr defaultRowHeight="15"/>
  <cols>
    <col min="3" max="3" width="42.42578125" customWidth="1"/>
    <col min="4" max="4" width="9.28515625" customWidth="1"/>
    <col min="5" max="5" width="9.5703125" customWidth="1"/>
    <col min="6" max="6" width="6" customWidth="1"/>
    <col min="7" max="7" width="10.85546875" customWidth="1"/>
    <col min="8" max="8" width="16.28515625" customWidth="1"/>
    <col min="9" max="9" width="7.7109375" customWidth="1"/>
    <col min="10" max="10" width="9.5703125" customWidth="1"/>
    <col min="11" max="11" width="13.42578125" customWidth="1"/>
  </cols>
  <sheetData>
    <row r="1" spans="1:11">
      <c r="A1" s="21"/>
      <c r="B1" s="21"/>
      <c r="C1" s="21"/>
      <c r="D1" s="5"/>
      <c r="E1" s="5"/>
      <c r="F1" s="5"/>
      <c r="G1" s="21"/>
      <c r="H1" s="21"/>
      <c r="I1" s="21"/>
      <c r="J1" s="21"/>
    </row>
    <row r="2" spans="1:11">
      <c r="A2" s="21"/>
      <c r="B2" s="58"/>
      <c r="C2" s="58"/>
      <c r="D2" s="58"/>
      <c r="E2" s="58"/>
      <c r="F2" s="58"/>
      <c r="G2" s="198"/>
      <c r="H2" s="198"/>
      <c r="I2" s="58"/>
      <c r="J2" s="58"/>
    </row>
    <row r="3" spans="1:11">
      <c r="A3" s="21"/>
      <c r="B3" s="132"/>
      <c r="C3" s="132"/>
      <c r="D3" s="5"/>
      <c r="E3" s="5"/>
      <c r="F3" s="5"/>
      <c r="G3" s="132"/>
      <c r="H3" s="132"/>
      <c r="I3" s="132"/>
      <c r="J3" s="132"/>
      <c r="K3" s="132"/>
    </row>
    <row r="4" spans="1:11">
      <c r="A4" s="21"/>
      <c r="B4" s="120"/>
      <c r="C4" s="107"/>
      <c r="D4" s="132"/>
      <c r="E4" s="132"/>
      <c r="F4" s="132"/>
      <c r="G4" s="132"/>
      <c r="H4" s="132"/>
      <c r="I4" s="49" t="s">
        <v>3</v>
      </c>
      <c r="J4" s="50"/>
      <c r="K4" s="16"/>
    </row>
    <row r="5" spans="1:11">
      <c r="A5" s="21"/>
      <c r="B5" s="119"/>
      <c r="C5" s="108"/>
      <c r="D5" s="46" t="s">
        <v>4</v>
      </c>
      <c r="E5" s="47"/>
      <c r="F5" s="48"/>
      <c r="G5" s="48"/>
      <c r="H5" s="48"/>
      <c r="I5" s="6" t="s">
        <v>0</v>
      </c>
      <c r="J5" s="6" t="s">
        <v>0</v>
      </c>
      <c r="K5" s="17"/>
    </row>
    <row r="6" spans="1:11">
      <c r="A6" s="21"/>
      <c r="B6" s="138" t="s">
        <v>5</v>
      </c>
      <c r="C6" s="109" t="s">
        <v>6</v>
      </c>
      <c r="D6" s="5">
        <v>1</v>
      </c>
      <c r="E6" s="5">
        <v>2</v>
      </c>
      <c r="F6" s="5">
        <v>3</v>
      </c>
      <c r="G6" s="58">
        <v>4</v>
      </c>
      <c r="H6" s="58">
        <v>5</v>
      </c>
      <c r="I6" s="147">
        <v>43586</v>
      </c>
      <c r="J6" s="148">
        <v>44409</v>
      </c>
      <c r="K6" s="6" t="s">
        <v>7</v>
      </c>
    </row>
    <row r="7" spans="1:11">
      <c r="A7" s="21"/>
      <c r="B7" s="122">
        <v>1</v>
      </c>
      <c r="C7" s="118" t="s">
        <v>309</v>
      </c>
      <c r="D7" s="125" t="s">
        <v>9</v>
      </c>
      <c r="E7" s="125" t="s">
        <v>10</v>
      </c>
      <c r="F7" s="125" t="s">
        <v>11</v>
      </c>
      <c r="G7" s="125" t="s">
        <v>325</v>
      </c>
      <c r="H7" s="126" t="s">
        <v>326</v>
      </c>
      <c r="I7" s="140">
        <v>2</v>
      </c>
      <c r="J7" s="8">
        <v>2</v>
      </c>
      <c r="K7" s="140">
        <f t="shared" ref="K7:K29" si="0">J7-I7</f>
        <v>0</v>
      </c>
    </row>
    <row r="8" spans="1:11">
      <c r="A8" s="21"/>
      <c r="B8" s="122">
        <v>2</v>
      </c>
      <c r="C8" s="118" t="s">
        <v>308</v>
      </c>
      <c r="D8" s="125" t="s">
        <v>9</v>
      </c>
      <c r="E8" s="125" t="s">
        <v>10</v>
      </c>
      <c r="F8" s="125" t="s">
        <v>11</v>
      </c>
      <c r="G8" s="125" t="s">
        <v>325</v>
      </c>
      <c r="H8" s="125" t="s">
        <v>326</v>
      </c>
      <c r="I8" s="140">
        <v>3</v>
      </c>
      <c r="J8" s="8">
        <v>3</v>
      </c>
      <c r="K8" s="140">
        <f t="shared" si="0"/>
        <v>0</v>
      </c>
    </row>
    <row r="9" spans="1:11">
      <c r="A9" s="21"/>
      <c r="B9" s="122">
        <v>3</v>
      </c>
      <c r="C9" s="118" t="s">
        <v>324</v>
      </c>
      <c r="D9" s="125" t="s">
        <v>12</v>
      </c>
      <c r="E9" s="125" t="s">
        <v>13</v>
      </c>
      <c r="F9" s="125" t="s">
        <v>14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</row>
    <row r="10" spans="1:11">
      <c r="A10" s="21"/>
      <c r="B10" s="122">
        <v>4</v>
      </c>
      <c r="C10" s="118" t="s">
        <v>306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1</v>
      </c>
      <c r="J10" s="8">
        <v>1</v>
      </c>
      <c r="K10" s="140">
        <f t="shared" si="0"/>
        <v>0</v>
      </c>
    </row>
    <row r="11" spans="1:11">
      <c r="A11" s="21"/>
      <c r="B11" s="122">
        <v>5</v>
      </c>
      <c r="C11" s="118" t="s">
        <v>305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8">
        <v>0</v>
      </c>
      <c r="K11" s="140">
        <f t="shared" si="0"/>
        <v>0</v>
      </c>
    </row>
    <row r="12" spans="1:11">
      <c r="A12" s="21"/>
      <c r="B12" s="122">
        <v>7</v>
      </c>
      <c r="C12" s="118" t="s">
        <v>304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</row>
    <row r="13" spans="1:11">
      <c r="A13" s="21"/>
      <c r="B13" s="122">
        <v>8</v>
      </c>
      <c r="C13" s="118" t="s">
        <v>303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0</v>
      </c>
      <c r="J13" s="8">
        <v>0</v>
      </c>
      <c r="K13" s="140">
        <f t="shared" si="0"/>
        <v>0</v>
      </c>
    </row>
    <row r="14" spans="1:11">
      <c r="A14" s="21"/>
      <c r="B14" s="122">
        <v>6</v>
      </c>
      <c r="C14" s="118" t="s">
        <v>302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2</v>
      </c>
      <c r="J14" s="8">
        <v>2</v>
      </c>
      <c r="K14" s="140">
        <f t="shared" si="0"/>
        <v>0</v>
      </c>
    </row>
    <row r="15" spans="1:11">
      <c r="A15" s="21"/>
      <c r="B15" s="122">
        <v>9</v>
      </c>
      <c r="C15" s="118" t="s">
        <v>301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3</v>
      </c>
      <c r="J15" s="8">
        <v>3</v>
      </c>
      <c r="K15" s="140">
        <f t="shared" si="0"/>
        <v>0</v>
      </c>
    </row>
    <row r="16" spans="1:11" ht="22.5">
      <c r="A16" s="21"/>
      <c r="B16" s="122">
        <v>10</v>
      </c>
      <c r="C16" s="131" t="s">
        <v>300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1</v>
      </c>
      <c r="J16" s="8">
        <v>1</v>
      </c>
      <c r="K16" s="140">
        <f t="shared" si="0"/>
        <v>0</v>
      </c>
    </row>
    <row r="17" spans="1:12">
      <c r="A17" s="21"/>
      <c r="B17" s="122">
        <v>11</v>
      </c>
      <c r="C17" s="118" t="s">
        <v>299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1</v>
      </c>
      <c r="K17" s="140">
        <f t="shared" si="0"/>
        <v>-1</v>
      </c>
    </row>
    <row r="18" spans="1:12">
      <c r="A18" s="21"/>
      <c r="B18" s="122">
        <v>12</v>
      </c>
      <c r="C18" s="118" t="s">
        <v>298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8">
        <v>2</v>
      </c>
      <c r="K18" s="140">
        <f t="shared" si="0"/>
        <v>0</v>
      </c>
    </row>
    <row r="19" spans="1:12">
      <c r="A19" s="21"/>
      <c r="B19" s="122">
        <v>13</v>
      </c>
      <c r="C19" s="118" t="s">
        <v>297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0</v>
      </c>
      <c r="J19" s="8">
        <v>0</v>
      </c>
      <c r="K19" s="140">
        <f t="shared" si="0"/>
        <v>0</v>
      </c>
    </row>
    <row r="20" spans="1:12">
      <c r="A20" s="21"/>
      <c r="B20" s="122">
        <v>14</v>
      </c>
      <c r="C20" s="118" t="s">
        <v>296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2</v>
      </c>
      <c r="J20" s="8">
        <v>2</v>
      </c>
      <c r="K20" s="140">
        <f t="shared" si="0"/>
        <v>0</v>
      </c>
    </row>
    <row r="21" spans="1:12">
      <c r="A21" s="21"/>
      <c r="B21" s="122">
        <v>15</v>
      </c>
      <c r="C21" s="118" t="s">
        <v>291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2</v>
      </c>
      <c r="J21" s="8">
        <v>2</v>
      </c>
      <c r="K21" s="140">
        <f t="shared" si="0"/>
        <v>0</v>
      </c>
    </row>
    <row r="22" spans="1:12">
      <c r="A22" s="21"/>
      <c r="B22" s="122">
        <v>16</v>
      </c>
      <c r="C22" s="118" t="s">
        <v>292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2</v>
      </c>
      <c r="K22" s="140">
        <f t="shared" si="0"/>
        <v>-1</v>
      </c>
    </row>
    <row r="23" spans="1:12">
      <c r="A23" s="21"/>
      <c r="B23" s="122">
        <v>17</v>
      </c>
      <c r="C23" s="118" t="s">
        <v>293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</row>
    <row r="24" spans="1:12">
      <c r="A24" s="21"/>
      <c r="B24" s="122">
        <v>18</v>
      </c>
      <c r="C24" s="118" t="s">
        <v>294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</row>
    <row r="25" spans="1:12">
      <c r="A25" s="21"/>
      <c r="B25" s="122">
        <v>19</v>
      </c>
      <c r="C25" s="118" t="s">
        <v>290</v>
      </c>
      <c r="D25" s="125" t="s">
        <v>9</v>
      </c>
      <c r="E25" s="125" t="s">
        <v>10</v>
      </c>
      <c r="F25" s="125" t="s">
        <v>11</v>
      </c>
      <c r="G25" s="125" t="s">
        <v>325</v>
      </c>
      <c r="H25" s="125" t="s">
        <v>326</v>
      </c>
      <c r="I25" s="140">
        <v>0</v>
      </c>
      <c r="J25" s="8">
        <v>0</v>
      </c>
      <c r="K25" s="140">
        <f t="shared" si="0"/>
        <v>0</v>
      </c>
    </row>
    <row r="26" spans="1:12">
      <c r="A26" s="21"/>
      <c r="B26" s="122">
        <v>20</v>
      </c>
      <c r="C26" s="118" t="s">
        <v>295</v>
      </c>
      <c r="D26" s="127" t="s">
        <v>9</v>
      </c>
      <c r="E26" s="127" t="s">
        <v>10</v>
      </c>
      <c r="F26" s="127" t="s">
        <v>11</v>
      </c>
      <c r="G26" s="125" t="s">
        <v>325</v>
      </c>
      <c r="H26" s="125" t="s">
        <v>326</v>
      </c>
      <c r="I26" s="10">
        <v>3</v>
      </c>
      <c r="J26" s="11">
        <v>3</v>
      </c>
      <c r="K26" s="10">
        <f t="shared" si="0"/>
        <v>0</v>
      </c>
    </row>
    <row r="27" spans="1:12">
      <c r="A27" s="21"/>
      <c r="B27" s="122">
        <v>21</v>
      </c>
      <c r="C27" s="118" t="s">
        <v>289</v>
      </c>
      <c r="D27" s="125" t="s">
        <v>9</v>
      </c>
      <c r="E27" s="125" t="s">
        <v>10</v>
      </c>
      <c r="F27" s="125" t="s">
        <v>11</v>
      </c>
      <c r="G27" s="125" t="s">
        <v>325</v>
      </c>
      <c r="H27" s="125" t="s">
        <v>326</v>
      </c>
      <c r="I27" s="140">
        <v>1</v>
      </c>
      <c r="J27" s="140">
        <v>0</v>
      </c>
      <c r="K27" s="140">
        <f t="shared" si="0"/>
        <v>-1</v>
      </c>
    </row>
    <row r="28" spans="1:12">
      <c r="A28" s="21"/>
      <c r="B28" s="167" t="s">
        <v>349</v>
      </c>
      <c r="C28" s="167"/>
      <c r="D28" s="168"/>
      <c r="E28" s="168"/>
      <c r="F28" s="168"/>
      <c r="G28" s="168"/>
      <c r="H28" s="168"/>
      <c r="I28" s="167">
        <f>SUM(I7:I27)</f>
        <v>34</v>
      </c>
      <c r="J28" s="167">
        <f>SUM(J7:J27)</f>
        <v>31</v>
      </c>
      <c r="K28" s="167">
        <f t="shared" si="0"/>
        <v>-3</v>
      </c>
      <c r="L28" s="58"/>
    </row>
    <row r="29" spans="1:12">
      <c r="A29" s="21"/>
      <c r="B29" s="167" t="s">
        <v>350</v>
      </c>
      <c r="C29" s="167"/>
      <c r="D29" s="168"/>
      <c r="E29" s="168"/>
      <c r="F29" s="168"/>
      <c r="G29" s="168"/>
      <c r="H29" s="168"/>
      <c r="I29" s="169">
        <f>I28/(3*74)</f>
        <v>0.15315315315315314</v>
      </c>
      <c r="J29" s="169">
        <f>J28/(3*74)</f>
        <v>0.13963963963963963</v>
      </c>
      <c r="K29" s="167">
        <f t="shared" si="0"/>
        <v>-1.3513513513513514E-2</v>
      </c>
      <c r="L29" s="58"/>
    </row>
    <row r="30" spans="1:12">
      <c r="A30" s="21"/>
      <c r="B30" s="58"/>
      <c r="C30" s="58"/>
      <c r="D30" s="68"/>
      <c r="E30" s="68"/>
      <c r="F30" s="68"/>
      <c r="G30" s="58"/>
      <c r="H30" s="58"/>
      <c r="I30" s="58"/>
      <c r="J30" s="58"/>
    </row>
    <row r="31" spans="1:12">
      <c r="A31" s="21"/>
      <c r="B31" s="58"/>
      <c r="C31" s="68"/>
      <c r="D31" s="58"/>
      <c r="E31" s="58"/>
      <c r="F31" s="58"/>
      <c r="G31" s="58"/>
      <c r="H31" s="58"/>
      <c r="I31" s="58"/>
      <c r="J31" s="58"/>
    </row>
    <row r="32" spans="1:12">
      <c r="A32" s="21"/>
      <c r="B32" s="58"/>
      <c r="C32" s="58"/>
      <c r="D32" s="58"/>
      <c r="E32" s="58"/>
      <c r="F32" s="58"/>
      <c r="G32" s="58"/>
      <c r="H32" s="58"/>
      <c r="I32" s="58"/>
      <c r="J32" s="58"/>
    </row>
    <row r="33" spans="1:10">
      <c r="A33" s="21"/>
      <c r="B33" s="58"/>
      <c r="C33" s="58"/>
      <c r="D33" s="58"/>
      <c r="E33" s="58"/>
      <c r="F33" s="58"/>
      <c r="G33" s="58"/>
      <c r="H33" s="58"/>
      <c r="I33" s="58"/>
      <c r="J33" s="58"/>
    </row>
    <row r="34" spans="1:10">
      <c r="A34" s="21"/>
      <c r="B34" s="58"/>
      <c r="C34" s="58"/>
      <c r="D34" s="58"/>
      <c r="E34" s="58"/>
      <c r="F34" s="58"/>
      <c r="G34" s="58"/>
      <c r="H34" s="58"/>
      <c r="I34" s="58"/>
      <c r="J34" s="58"/>
    </row>
    <row r="35" spans="1:10">
      <c r="A35" s="21"/>
      <c r="B35" s="58"/>
      <c r="C35" s="58"/>
      <c r="D35" s="58"/>
      <c r="E35" s="58"/>
      <c r="F35" s="58"/>
      <c r="G35" s="58"/>
      <c r="H35" s="58"/>
      <c r="I35" s="58"/>
      <c r="J35" s="58"/>
    </row>
    <row r="36" spans="1:10">
      <c r="A36" s="21"/>
      <c r="B36" s="58"/>
      <c r="C36" s="58"/>
      <c r="D36" s="114"/>
      <c r="E36" s="58"/>
      <c r="F36" s="58"/>
      <c r="G36" s="58"/>
      <c r="H36" s="58"/>
      <c r="I36" s="58"/>
      <c r="J36" s="58"/>
    </row>
    <row r="37" spans="1:10">
      <c r="A37" s="21"/>
      <c r="B37" s="58"/>
      <c r="C37" s="68"/>
      <c r="D37" s="58"/>
      <c r="E37" s="58"/>
      <c r="F37" s="58"/>
      <c r="G37" s="58"/>
      <c r="H37" s="58"/>
      <c r="I37" s="58"/>
      <c r="J37" s="58"/>
    </row>
    <row r="38" spans="1:10">
      <c r="A38" s="21"/>
      <c r="B38" s="58"/>
      <c r="C38" s="58"/>
      <c r="D38" s="58"/>
      <c r="E38" s="58"/>
      <c r="F38" s="58"/>
      <c r="G38" s="58"/>
      <c r="H38" s="58"/>
      <c r="I38" s="58"/>
      <c r="J38" s="58"/>
    </row>
    <row r="39" spans="1:10">
      <c r="A39" s="21"/>
      <c r="B39" s="58"/>
      <c r="C39" s="58"/>
      <c r="D39" s="58"/>
      <c r="E39" s="58"/>
      <c r="F39" s="58"/>
      <c r="G39" s="58"/>
      <c r="H39" s="58"/>
      <c r="I39" s="58"/>
      <c r="J39" s="58"/>
    </row>
    <row r="40" spans="1:10">
      <c r="A40" s="21"/>
      <c r="B40" s="58"/>
      <c r="C40" s="58"/>
      <c r="D40" s="58"/>
      <c r="E40" s="58"/>
      <c r="F40" s="58"/>
      <c r="G40" s="58"/>
      <c r="H40" s="58"/>
      <c r="I40" s="58"/>
      <c r="J40" s="58"/>
    </row>
    <row r="41" spans="1:10">
      <c r="A41" s="21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21"/>
      <c r="B42" s="58"/>
      <c r="C42" s="68"/>
      <c r="D42" s="58"/>
      <c r="E42" s="58"/>
      <c r="F42" s="58"/>
      <c r="G42" s="58"/>
      <c r="H42" s="58"/>
      <c r="I42" s="58"/>
      <c r="J42" s="58"/>
    </row>
    <row r="43" spans="1:10">
      <c r="A43" s="21"/>
      <c r="B43" s="58"/>
      <c r="C43" s="68"/>
      <c r="D43" s="58"/>
      <c r="E43" s="58"/>
      <c r="F43" s="58"/>
      <c r="G43" s="58"/>
      <c r="H43" s="58"/>
      <c r="I43" s="58"/>
      <c r="J43" s="58"/>
    </row>
    <row r="44" spans="1:10">
      <c r="A44" s="21"/>
      <c r="B44" s="58"/>
      <c r="C44" s="68"/>
      <c r="D44" s="68"/>
      <c r="E44" s="68"/>
      <c r="F44" s="68"/>
      <c r="G44" s="58"/>
      <c r="H44" s="58"/>
      <c r="I44" s="58"/>
      <c r="J44" s="58"/>
    </row>
    <row r="45" spans="1:10">
      <c r="A45" s="21"/>
      <c r="B45" s="58"/>
      <c r="C45" s="58"/>
      <c r="D45" s="58"/>
      <c r="E45" s="58"/>
      <c r="F45" s="58"/>
      <c r="G45" s="58"/>
      <c r="H45" s="58"/>
      <c r="I45" s="58"/>
      <c r="J45" s="58"/>
    </row>
    <row r="46" spans="1:10">
      <c r="A46" s="21"/>
      <c r="B46" s="58"/>
      <c r="C46" s="68"/>
      <c r="D46" s="58"/>
      <c r="E46" s="58"/>
      <c r="F46" s="58"/>
      <c r="G46" s="58"/>
      <c r="H46" s="58"/>
      <c r="I46" s="58"/>
      <c r="J46" s="58"/>
    </row>
    <row r="47" spans="1:10">
      <c r="A47" s="21"/>
      <c r="B47" s="58"/>
      <c r="C47" s="68"/>
      <c r="D47" s="68"/>
      <c r="E47" s="68"/>
      <c r="F47" s="68"/>
      <c r="G47" s="58"/>
      <c r="H47" s="58"/>
      <c r="I47" s="58"/>
      <c r="J47" s="58"/>
    </row>
    <row r="48" spans="1:10">
      <c r="A48" s="21"/>
      <c r="B48" s="58"/>
      <c r="C48" s="58"/>
      <c r="D48" s="68"/>
      <c r="E48" s="68"/>
      <c r="F48" s="68"/>
      <c r="G48" s="58"/>
      <c r="H48" s="58"/>
      <c r="I48" s="58"/>
      <c r="J48" s="58"/>
    </row>
    <row r="49" spans="1:10">
      <c r="A49" s="21"/>
      <c r="B49" s="58"/>
      <c r="C49" s="58"/>
      <c r="D49" s="68"/>
      <c r="E49" s="68"/>
      <c r="F49" s="68"/>
      <c r="G49" s="58"/>
      <c r="H49" s="58"/>
      <c r="I49" s="58"/>
      <c r="J49" s="58"/>
    </row>
    <row r="50" spans="1:10">
      <c r="A50" s="21"/>
      <c r="B50" s="58"/>
      <c r="C50" s="68"/>
      <c r="D50" s="58"/>
      <c r="E50" s="58"/>
      <c r="F50" s="58"/>
      <c r="G50" s="58"/>
      <c r="H50" s="58"/>
      <c r="I50" s="58"/>
      <c r="J50" s="58"/>
    </row>
    <row r="51" spans="1:10">
      <c r="A51" s="21"/>
      <c r="B51" s="58"/>
      <c r="C51" s="68"/>
      <c r="D51" s="58"/>
      <c r="E51" s="58"/>
      <c r="F51" s="58"/>
      <c r="G51" s="58"/>
      <c r="H51" s="58"/>
      <c r="I51" s="58"/>
      <c r="J51" s="58"/>
    </row>
    <row r="52" spans="1:10">
      <c r="A52" s="21"/>
      <c r="B52" s="58"/>
      <c r="C52" s="58"/>
      <c r="D52" s="68"/>
      <c r="E52" s="68"/>
      <c r="F52" s="68"/>
      <c r="G52" s="58"/>
      <c r="H52" s="58"/>
      <c r="I52" s="58"/>
      <c r="J52" s="58"/>
    </row>
    <row r="53" spans="1:10">
      <c r="A53" s="21"/>
      <c r="B53" s="58"/>
      <c r="C53" s="58"/>
      <c r="D53" s="68"/>
      <c r="E53" s="68"/>
      <c r="F53" s="68"/>
      <c r="G53" s="58"/>
      <c r="H53" s="58"/>
      <c r="I53" s="58"/>
      <c r="J53" s="58"/>
    </row>
    <row r="54" spans="1:10">
      <c r="A54" s="21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21"/>
      <c r="B55" s="58"/>
      <c r="C55" s="68"/>
      <c r="D55" s="68"/>
      <c r="E55" s="68"/>
      <c r="F55" s="68"/>
      <c r="G55" s="58"/>
      <c r="H55" s="58"/>
      <c r="I55" s="58"/>
      <c r="J55" s="58"/>
    </row>
    <row r="56" spans="1:10">
      <c r="A56" s="21"/>
      <c r="B56" s="58"/>
      <c r="C56" s="68"/>
      <c r="D56" s="58"/>
      <c r="E56" s="58"/>
      <c r="F56" s="58"/>
      <c r="G56" s="58"/>
      <c r="H56" s="58"/>
      <c r="I56" s="58"/>
      <c r="J56" s="58"/>
    </row>
    <row r="57" spans="1:10">
      <c r="A57" s="21"/>
      <c r="B57" s="58"/>
      <c r="C57" s="68"/>
      <c r="D57" s="58"/>
      <c r="E57" s="58"/>
      <c r="F57" s="58"/>
      <c r="G57" s="58"/>
      <c r="H57" s="58"/>
      <c r="I57" s="58"/>
      <c r="J57" s="58"/>
    </row>
    <row r="58" spans="1:10">
      <c r="A58" s="21"/>
      <c r="B58" s="58"/>
      <c r="C58" s="68"/>
      <c r="D58" s="58"/>
      <c r="E58" s="58"/>
      <c r="F58" s="58"/>
      <c r="G58" s="58"/>
      <c r="H58" s="58"/>
      <c r="I58" s="58"/>
      <c r="J58" s="58"/>
    </row>
    <row r="59" spans="1:10">
      <c r="A59" s="21"/>
      <c r="B59" s="58"/>
      <c r="C59" s="68"/>
      <c r="D59" s="58"/>
      <c r="E59" s="58"/>
      <c r="F59" s="58"/>
      <c r="G59" s="58"/>
      <c r="H59" s="58"/>
      <c r="I59" s="58"/>
      <c r="J59" s="58"/>
    </row>
    <row r="60" spans="1:10">
      <c r="A60" s="21"/>
      <c r="B60" s="58"/>
      <c r="C60" s="68"/>
      <c r="D60" s="58"/>
      <c r="E60" s="58"/>
      <c r="F60" s="58"/>
      <c r="G60" s="58"/>
      <c r="H60" s="58"/>
      <c r="I60" s="58"/>
      <c r="J60" s="58"/>
    </row>
    <row r="61" spans="1:10">
      <c r="A61" s="21"/>
      <c r="B61" s="58"/>
      <c r="C61" s="68"/>
      <c r="D61" s="58"/>
      <c r="E61" s="58"/>
      <c r="F61" s="58"/>
      <c r="G61" s="58"/>
      <c r="H61" s="58"/>
      <c r="I61" s="58"/>
      <c r="J61" s="58"/>
    </row>
    <row r="62" spans="1:10">
      <c r="A62" s="21"/>
      <c r="B62" s="58"/>
      <c r="C62" s="68"/>
      <c r="D62" s="58"/>
      <c r="E62" s="58"/>
      <c r="F62" s="58"/>
      <c r="G62" s="58"/>
      <c r="H62" s="58"/>
      <c r="I62" s="58"/>
      <c r="J62" s="58"/>
    </row>
    <row r="63" spans="1:10">
      <c r="A63" s="21"/>
      <c r="B63" s="58"/>
      <c r="C63" s="58"/>
      <c r="D63" s="58"/>
      <c r="E63" s="58"/>
      <c r="F63" s="58"/>
      <c r="G63" s="58"/>
      <c r="H63" s="58"/>
      <c r="I63" s="58"/>
      <c r="J63" s="58"/>
    </row>
    <row r="64" spans="1:10">
      <c r="A64" s="21"/>
      <c r="B64" s="58"/>
      <c r="C64" s="58"/>
      <c r="D64" s="58"/>
      <c r="E64" s="58"/>
      <c r="F64" s="58"/>
      <c r="G64" s="58"/>
      <c r="H64" s="58"/>
      <c r="I64" s="58"/>
      <c r="J64" s="58"/>
    </row>
    <row r="65" spans="1:10">
      <c r="A65" s="21"/>
      <c r="B65" s="58"/>
      <c r="C65" s="68"/>
      <c r="D65" s="58"/>
      <c r="E65" s="58"/>
      <c r="F65" s="58"/>
      <c r="G65" s="58"/>
      <c r="H65" s="58"/>
      <c r="I65" s="58"/>
      <c r="J65" s="58"/>
    </row>
    <row r="66" spans="1:10">
      <c r="A66" s="21"/>
      <c r="B66" s="58"/>
      <c r="C66" s="58"/>
      <c r="D66" s="58"/>
      <c r="E66" s="58"/>
      <c r="F66" s="58"/>
      <c r="G66" s="58"/>
      <c r="H66" s="58"/>
      <c r="I66" s="58"/>
      <c r="J66" s="58"/>
    </row>
    <row r="67" spans="1:10">
      <c r="A67" s="21"/>
      <c r="B67" s="58"/>
      <c r="C67" s="68"/>
      <c r="D67" s="58"/>
      <c r="E67" s="58"/>
      <c r="F67" s="58"/>
      <c r="G67" s="58"/>
      <c r="H67" s="58"/>
      <c r="I67" s="58"/>
      <c r="J67" s="58"/>
    </row>
    <row r="68" spans="1:10">
      <c r="A68" s="21"/>
      <c r="B68" s="58"/>
      <c r="C68" s="68"/>
      <c r="D68" s="58"/>
      <c r="E68" s="58"/>
      <c r="F68" s="58"/>
      <c r="G68" s="58"/>
      <c r="H68" s="58"/>
      <c r="I68" s="58"/>
      <c r="J68" s="58"/>
    </row>
    <row r="69" spans="1:10">
      <c r="A69" s="21"/>
      <c r="B69" s="58"/>
      <c r="C69" s="68"/>
      <c r="D69" s="58"/>
      <c r="E69" s="58"/>
      <c r="F69" s="58"/>
      <c r="G69" s="58"/>
      <c r="H69" s="58"/>
      <c r="I69" s="58"/>
      <c r="J69" s="58"/>
    </row>
    <row r="70" spans="1:10">
      <c r="A70" s="21"/>
      <c r="B70" s="58"/>
      <c r="C70" s="68"/>
      <c r="D70" s="58"/>
      <c r="E70" s="58"/>
      <c r="F70" s="58"/>
      <c r="G70" s="58"/>
      <c r="H70" s="58"/>
      <c r="I70" s="58"/>
      <c r="J70" s="58"/>
    </row>
    <row r="71" spans="1:10">
      <c r="A71" s="21"/>
      <c r="B71" s="58"/>
      <c r="C71" s="68"/>
      <c r="D71" s="58"/>
      <c r="E71" s="58"/>
      <c r="F71" s="58"/>
      <c r="G71" s="58"/>
      <c r="H71" s="58"/>
      <c r="I71" s="58"/>
      <c r="J71" s="58"/>
    </row>
    <row r="72" spans="1:10">
      <c r="A72" s="21"/>
      <c r="B72" s="58"/>
      <c r="C72" s="58"/>
      <c r="D72" s="68"/>
      <c r="E72" s="68"/>
      <c r="F72" s="68"/>
      <c r="G72" s="58"/>
      <c r="H72" s="58"/>
      <c r="I72" s="58"/>
      <c r="J72" s="58"/>
    </row>
    <row r="73" spans="1:10">
      <c r="A73" s="21"/>
      <c r="B73" s="58"/>
      <c r="C73" s="68"/>
      <c r="D73" s="58"/>
      <c r="E73" s="58"/>
      <c r="F73" s="58"/>
      <c r="G73" s="58"/>
      <c r="H73" s="58"/>
      <c r="I73" s="58"/>
      <c r="J73" s="58"/>
    </row>
    <row r="74" spans="1:10">
      <c r="A74" s="21"/>
      <c r="B74" s="58"/>
      <c r="C74" s="68"/>
      <c r="D74" s="58"/>
      <c r="E74" s="58"/>
      <c r="F74" s="58"/>
      <c r="G74" s="58"/>
      <c r="H74" s="58"/>
      <c r="I74" s="58"/>
      <c r="J74" s="58"/>
    </row>
    <row r="75" spans="1:10">
      <c r="A75" s="21"/>
      <c r="B75" s="58"/>
      <c r="C75" s="68"/>
      <c r="D75" s="68"/>
      <c r="E75" s="68"/>
      <c r="F75" s="68"/>
      <c r="G75" s="58"/>
      <c r="H75" s="58"/>
      <c r="I75" s="58"/>
      <c r="J75" s="58"/>
    </row>
    <row r="76" spans="1:10">
      <c r="A76" s="21"/>
      <c r="B76" s="58"/>
      <c r="C76" s="68"/>
      <c r="D76" s="58"/>
      <c r="E76" s="58"/>
      <c r="F76" s="58"/>
      <c r="G76" s="58"/>
      <c r="H76" s="58"/>
      <c r="I76" s="58"/>
      <c r="J76" s="58"/>
    </row>
    <row r="77" spans="1:10">
      <c r="A77" s="21"/>
      <c r="B77" s="58"/>
      <c r="C77" s="68"/>
      <c r="D77" s="58"/>
      <c r="E77" s="58"/>
      <c r="F77" s="58"/>
      <c r="G77" s="58"/>
      <c r="H77" s="58"/>
      <c r="I77" s="58"/>
      <c r="J77" s="58"/>
    </row>
    <row r="78" spans="1:10">
      <c r="A78" s="21"/>
      <c r="B78" s="58"/>
      <c r="C78" s="58"/>
      <c r="D78" s="58"/>
      <c r="E78" s="58"/>
      <c r="F78" s="58"/>
      <c r="G78" s="58"/>
      <c r="H78" s="58"/>
      <c r="I78" s="58"/>
      <c r="J78" s="58"/>
    </row>
    <row r="79" spans="1:10">
      <c r="A79" s="21"/>
      <c r="B79" s="115"/>
      <c r="C79" s="115"/>
      <c r="D79" s="115"/>
      <c r="E79" s="115"/>
      <c r="F79" s="115"/>
      <c r="G79" s="115"/>
      <c r="H79" s="115"/>
      <c r="I79" s="115"/>
      <c r="J79" s="58"/>
    </row>
    <row r="80" spans="1:10">
      <c r="A80" s="21"/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30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{D0BD5A28-9B2E-4B73-B11F-997BC73C9680}</x14:id>
        </ext>
      </extLst>
    </cfRule>
  </conditionalFormatting>
  <conditionalFormatting sqref="K7:K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{60A1266D-9C8C-4B90-9CEE-62BF26BEDA8E}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0BD5A28-9B2E-4B73-B11F-997BC73C96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I30:I78</xm:sqref>
        </x14:conditionalFormatting>
        <x14:conditionalFormatting xmlns:xm="http://schemas.microsoft.com/office/excel/2006/main">
          <x14:cfRule type="dataBar" id="{60A1266D-9C8C-4B90-9CEE-62BF26BEDA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K7:K27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workbookViewId="0">
      <selection activeCell="G5" sqref="G5"/>
    </sheetView>
  </sheetViews>
  <sheetFormatPr defaultRowHeight="15"/>
  <cols>
    <col min="3" max="3" width="42.42578125" customWidth="1"/>
    <col min="4" max="4" width="7.42578125" customWidth="1"/>
    <col min="5" max="5" width="9.28515625" customWidth="1"/>
    <col min="6" max="6" width="5" customWidth="1"/>
    <col min="7" max="7" width="12.42578125" customWidth="1"/>
    <col min="8" max="8" width="17.28515625" customWidth="1"/>
    <col min="9" max="9" width="7.7109375" customWidth="1"/>
    <col min="10" max="10" width="7.42578125" customWidth="1"/>
    <col min="11" max="11" width="13.5703125" customWidth="1"/>
  </cols>
  <sheetData>
    <row r="1" spans="1:11">
      <c r="A1" s="38"/>
      <c r="B1" s="38"/>
      <c r="C1" s="38"/>
      <c r="D1" s="5"/>
      <c r="E1" s="5"/>
      <c r="F1" s="5"/>
      <c r="G1" s="38"/>
      <c r="H1" s="38"/>
      <c r="I1" s="38"/>
      <c r="J1" s="38"/>
    </row>
    <row r="2" spans="1:11">
      <c r="A2" s="38"/>
      <c r="B2" s="58"/>
      <c r="C2" s="58"/>
      <c r="D2" s="58"/>
      <c r="E2" s="58"/>
      <c r="F2" s="58"/>
      <c r="G2" s="198"/>
      <c r="H2" s="198"/>
      <c r="I2" s="58"/>
      <c r="J2" s="58"/>
    </row>
    <row r="3" spans="1:11">
      <c r="A3" s="38"/>
      <c r="B3" s="132"/>
      <c r="C3" s="132"/>
      <c r="D3" s="5"/>
      <c r="E3" s="5"/>
      <c r="F3" s="5"/>
      <c r="G3" s="132"/>
      <c r="H3" s="132"/>
      <c r="I3" s="132"/>
      <c r="J3" s="132"/>
      <c r="K3" s="132"/>
    </row>
    <row r="4" spans="1:11">
      <c r="A4" s="38"/>
      <c r="B4" s="120"/>
      <c r="C4" s="107"/>
      <c r="D4" s="132"/>
      <c r="E4" s="132"/>
      <c r="F4" s="132"/>
      <c r="G4" s="132"/>
      <c r="H4" s="132"/>
      <c r="I4" s="49" t="s">
        <v>3</v>
      </c>
      <c r="J4" s="50"/>
      <c r="K4" s="16"/>
    </row>
    <row r="5" spans="1:11">
      <c r="A5" s="38"/>
      <c r="B5" s="119"/>
      <c r="C5" s="108"/>
      <c r="D5" s="46" t="s">
        <v>4</v>
      </c>
      <c r="E5" s="47"/>
      <c r="F5" s="48"/>
      <c r="G5" s="48"/>
      <c r="H5" s="48"/>
      <c r="I5" s="6" t="s">
        <v>0</v>
      </c>
      <c r="J5" s="6" t="s">
        <v>0</v>
      </c>
      <c r="K5" s="17"/>
    </row>
    <row r="6" spans="1:11">
      <c r="A6" s="38"/>
      <c r="B6" s="138" t="s">
        <v>5</v>
      </c>
      <c r="C6" s="109" t="s">
        <v>6</v>
      </c>
      <c r="D6" s="5">
        <v>1</v>
      </c>
      <c r="E6" s="5">
        <v>2</v>
      </c>
      <c r="F6" s="5">
        <v>3</v>
      </c>
      <c r="G6" s="58">
        <v>4</v>
      </c>
      <c r="H6" s="58">
        <v>5</v>
      </c>
      <c r="I6" s="147">
        <v>43586</v>
      </c>
      <c r="J6" s="148">
        <v>44409</v>
      </c>
      <c r="K6" s="6" t="s">
        <v>7</v>
      </c>
    </row>
    <row r="7" spans="1:11">
      <c r="A7" s="38"/>
      <c r="B7" s="122">
        <v>1</v>
      </c>
      <c r="C7" s="118" t="s">
        <v>309</v>
      </c>
      <c r="D7" s="125" t="s">
        <v>9</v>
      </c>
      <c r="E7" s="125" t="s">
        <v>10</v>
      </c>
      <c r="F7" s="125" t="s">
        <v>11</v>
      </c>
      <c r="G7" s="125" t="s">
        <v>325</v>
      </c>
      <c r="H7" s="126" t="s">
        <v>326</v>
      </c>
      <c r="I7" s="140">
        <v>2</v>
      </c>
      <c r="J7" s="8">
        <v>2</v>
      </c>
      <c r="K7" s="140">
        <f t="shared" ref="K7:K29" si="0">J7-I7</f>
        <v>0</v>
      </c>
    </row>
    <row r="8" spans="1:11">
      <c r="A8" s="38"/>
      <c r="B8" s="122">
        <v>2</v>
      </c>
      <c r="C8" s="118" t="s">
        <v>308</v>
      </c>
      <c r="D8" s="125" t="s">
        <v>9</v>
      </c>
      <c r="E8" s="125" t="s">
        <v>10</v>
      </c>
      <c r="F8" s="125" t="s">
        <v>11</v>
      </c>
      <c r="G8" s="125" t="s">
        <v>325</v>
      </c>
      <c r="H8" s="125" t="s">
        <v>326</v>
      </c>
      <c r="I8" s="140">
        <v>3</v>
      </c>
      <c r="J8" s="8">
        <v>3</v>
      </c>
      <c r="K8" s="140">
        <f t="shared" si="0"/>
        <v>0</v>
      </c>
    </row>
    <row r="9" spans="1:11">
      <c r="A9" s="38"/>
      <c r="B9" s="122">
        <v>3</v>
      </c>
      <c r="C9" s="118" t="s">
        <v>324</v>
      </c>
      <c r="D9" s="125" t="s">
        <v>12</v>
      </c>
      <c r="E9" s="125" t="s">
        <v>13</v>
      </c>
      <c r="F9" s="125" t="s">
        <v>14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</row>
    <row r="10" spans="1:11">
      <c r="A10" s="38"/>
      <c r="B10" s="122">
        <v>4</v>
      </c>
      <c r="C10" s="118" t="s">
        <v>306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1</v>
      </c>
      <c r="J10" s="8">
        <v>1</v>
      </c>
      <c r="K10" s="140">
        <f t="shared" si="0"/>
        <v>0</v>
      </c>
    </row>
    <row r="11" spans="1:11">
      <c r="A11" s="38"/>
      <c r="B11" s="122">
        <v>5</v>
      </c>
      <c r="C11" s="118" t="s">
        <v>305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8">
        <v>0</v>
      </c>
      <c r="K11" s="140">
        <f t="shared" si="0"/>
        <v>0</v>
      </c>
    </row>
    <row r="12" spans="1:11">
      <c r="A12" s="38"/>
      <c r="B12" s="122">
        <v>7</v>
      </c>
      <c r="C12" s="118" t="s">
        <v>304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</row>
    <row r="13" spans="1:11">
      <c r="A13" s="38"/>
      <c r="B13" s="122">
        <v>8</v>
      </c>
      <c r="C13" s="118" t="s">
        <v>303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0</v>
      </c>
      <c r="J13" s="8">
        <v>0</v>
      </c>
      <c r="K13" s="140">
        <f t="shared" si="0"/>
        <v>0</v>
      </c>
    </row>
    <row r="14" spans="1:11">
      <c r="A14" s="38"/>
      <c r="B14" s="122">
        <v>6</v>
      </c>
      <c r="C14" s="118" t="s">
        <v>302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2</v>
      </c>
      <c r="J14" s="8">
        <v>2</v>
      </c>
      <c r="K14" s="140">
        <f t="shared" si="0"/>
        <v>0</v>
      </c>
    </row>
    <row r="15" spans="1:11">
      <c r="A15" s="38"/>
      <c r="B15" s="122">
        <v>9</v>
      </c>
      <c r="C15" s="118" t="s">
        <v>301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3</v>
      </c>
      <c r="J15" s="8">
        <v>1</v>
      </c>
      <c r="K15" s="140">
        <f t="shared" si="0"/>
        <v>-2</v>
      </c>
    </row>
    <row r="16" spans="1:11" ht="22.5">
      <c r="A16" s="38"/>
      <c r="B16" s="122">
        <v>10</v>
      </c>
      <c r="C16" s="131" t="s">
        <v>300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1</v>
      </c>
      <c r="J16" s="8">
        <v>1</v>
      </c>
      <c r="K16" s="140">
        <f t="shared" si="0"/>
        <v>0</v>
      </c>
    </row>
    <row r="17" spans="1:12">
      <c r="A17" s="38"/>
      <c r="B17" s="122">
        <v>11</v>
      </c>
      <c r="C17" s="118" t="s">
        <v>299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0</v>
      </c>
      <c r="K17" s="140">
        <f t="shared" si="0"/>
        <v>-2</v>
      </c>
    </row>
    <row r="18" spans="1:12">
      <c r="A18" s="38"/>
      <c r="B18" s="122">
        <v>12</v>
      </c>
      <c r="C18" s="118" t="s">
        <v>298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8">
        <v>2</v>
      </c>
      <c r="K18" s="140">
        <f t="shared" si="0"/>
        <v>0</v>
      </c>
    </row>
    <row r="19" spans="1:12">
      <c r="A19" s="38"/>
      <c r="B19" s="122">
        <v>13</v>
      </c>
      <c r="C19" s="118" t="s">
        <v>297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0</v>
      </c>
      <c r="J19" s="8">
        <v>0</v>
      </c>
      <c r="K19" s="140">
        <f t="shared" si="0"/>
        <v>0</v>
      </c>
    </row>
    <row r="20" spans="1:12">
      <c r="A20" s="38"/>
      <c r="B20" s="122">
        <v>14</v>
      </c>
      <c r="C20" s="118" t="s">
        <v>296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8">
        <v>1</v>
      </c>
      <c r="K20" s="140">
        <f t="shared" si="0"/>
        <v>-2</v>
      </c>
    </row>
    <row r="21" spans="1:12">
      <c r="A21" s="38"/>
      <c r="B21" s="122">
        <v>15</v>
      </c>
      <c r="C21" s="118" t="s">
        <v>291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2</v>
      </c>
      <c r="J21" s="8">
        <v>3</v>
      </c>
      <c r="K21" s="140">
        <f t="shared" si="0"/>
        <v>1</v>
      </c>
    </row>
    <row r="22" spans="1:12">
      <c r="A22" s="38"/>
      <c r="B22" s="122">
        <v>16</v>
      </c>
      <c r="C22" s="118" t="s">
        <v>292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2</v>
      </c>
      <c r="K22" s="140">
        <f t="shared" si="0"/>
        <v>-1</v>
      </c>
    </row>
    <row r="23" spans="1:12">
      <c r="A23" s="38"/>
      <c r="B23" s="122">
        <v>17</v>
      </c>
      <c r="C23" s="118" t="s">
        <v>293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0</v>
      </c>
      <c r="J23" s="8">
        <v>2</v>
      </c>
      <c r="K23" s="140">
        <f t="shared" si="0"/>
        <v>2</v>
      </c>
    </row>
    <row r="24" spans="1:12">
      <c r="A24" s="38"/>
      <c r="B24" s="122">
        <v>18</v>
      </c>
      <c r="C24" s="118" t="s">
        <v>294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</row>
    <row r="25" spans="1:12">
      <c r="A25" s="38"/>
      <c r="B25" s="122">
        <v>19</v>
      </c>
      <c r="C25" s="118" t="s">
        <v>290</v>
      </c>
      <c r="D25" s="125" t="s">
        <v>9</v>
      </c>
      <c r="E25" s="125" t="s">
        <v>10</v>
      </c>
      <c r="F25" s="125" t="s">
        <v>11</v>
      </c>
      <c r="G25" s="125" t="s">
        <v>325</v>
      </c>
      <c r="H25" s="125" t="s">
        <v>326</v>
      </c>
      <c r="I25" s="140">
        <v>3</v>
      </c>
      <c r="J25" s="8">
        <v>3</v>
      </c>
      <c r="K25" s="140">
        <f t="shared" si="0"/>
        <v>0</v>
      </c>
    </row>
    <row r="26" spans="1:12">
      <c r="A26" s="38"/>
      <c r="B26" s="122">
        <v>20</v>
      </c>
      <c r="C26" s="118" t="s">
        <v>295</v>
      </c>
      <c r="D26" s="127" t="s">
        <v>9</v>
      </c>
      <c r="E26" s="127" t="s">
        <v>10</v>
      </c>
      <c r="F26" s="127" t="s">
        <v>11</v>
      </c>
      <c r="G26" s="125" t="s">
        <v>325</v>
      </c>
      <c r="H26" s="125" t="s">
        <v>326</v>
      </c>
      <c r="I26" s="10">
        <v>3</v>
      </c>
      <c r="J26" s="11">
        <v>3</v>
      </c>
      <c r="K26" s="10">
        <f t="shared" si="0"/>
        <v>0</v>
      </c>
    </row>
    <row r="27" spans="1:12">
      <c r="A27" s="38"/>
      <c r="B27" s="122">
        <v>21</v>
      </c>
      <c r="C27" s="118" t="s">
        <v>289</v>
      </c>
      <c r="D27" s="125" t="s">
        <v>9</v>
      </c>
      <c r="E27" s="125" t="s">
        <v>10</v>
      </c>
      <c r="F27" s="125" t="s">
        <v>11</v>
      </c>
      <c r="G27" s="125" t="s">
        <v>325</v>
      </c>
      <c r="H27" s="125" t="s">
        <v>326</v>
      </c>
      <c r="I27" s="140">
        <v>1</v>
      </c>
      <c r="J27" s="140">
        <v>0</v>
      </c>
      <c r="K27" s="140">
        <f t="shared" si="0"/>
        <v>-1</v>
      </c>
    </row>
    <row r="28" spans="1:12">
      <c r="A28" s="38"/>
      <c r="B28" s="167" t="s">
        <v>349</v>
      </c>
      <c r="C28" s="167"/>
      <c r="D28" s="168"/>
      <c r="E28" s="168"/>
      <c r="F28" s="168"/>
      <c r="G28" s="168"/>
      <c r="H28" s="168"/>
      <c r="I28" s="167">
        <f>SUM(I7:I27)</f>
        <v>35</v>
      </c>
      <c r="J28" s="167">
        <f>SUM(J7:J27)</f>
        <v>30</v>
      </c>
      <c r="K28" s="167">
        <f t="shared" si="0"/>
        <v>-5</v>
      </c>
      <c r="L28" s="58"/>
    </row>
    <row r="29" spans="1:12">
      <c r="A29" s="38"/>
      <c r="B29" s="167" t="s">
        <v>350</v>
      </c>
      <c r="C29" s="167"/>
      <c r="D29" s="168"/>
      <c r="E29" s="168"/>
      <c r="F29" s="168"/>
      <c r="G29" s="168"/>
      <c r="H29" s="168"/>
      <c r="I29" s="169">
        <f>I28/(3*74)</f>
        <v>0.15765765765765766</v>
      </c>
      <c r="J29" s="169">
        <f>J28/(3*74)</f>
        <v>0.13513513513513514</v>
      </c>
      <c r="K29" s="167">
        <f t="shared" si="0"/>
        <v>-2.2522522522522515E-2</v>
      </c>
      <c r="L29" s="58"/>
    </row>
    <row r="30" spans="1:12">
      <c r="A30" s="38"/>
      <c r="B30" s="58"/>
      <c r="C30" s="58"/>
      <c r="D30" s="68"/>
      <c r="E30" s="68"/>
      <c r="F30" s="68"/>
      <c r="G30" s="58"/>
      <c r="H30" s="58"/>
      <c r="I30" s="58"/>
      <c r="J30" s="58"/>
    </row>
    <row r="31" spans="1:12">
      <c r="A31" s="38"/>
      <c r="B31" s="58"/>
      <c r="C31" s="68"/>
      <c r="D31" s="58"/>
      <c r="E31" s="58"/>
      <c r="F31" s="58"/>
      <c r="G31" s="58"/>
      <c r="H31" s="58"/>
      <c r="I31" s="58"/>
      <c r="J31" s="58"/>
    </row>
    <row r="32" spans="1:12">
      <c r="A32" s="38"/>
      <c r="B32" s="58"/>
      <c r="C32" s="58"/>
      <c r="D32" s="58"/>
      <c r="E32" s="58"/>
      <c r="F32" s="58"/>
      <c r="G32" s="58"/>
      <c r="H32" s="58"/>
      <c r="I32" s="58"/>
      <c r="J32" s="58"/>
    </row>
    <row r="33" spans="1:10">
      <c r="A33" s="38"/>
      <c r="B33" s="58"/>
      <c r="C33" s="58"/>
      <c r="D33" s="58"/>
      <c r="E33" s="58"/>
      <c r="F33" s="58"/>
      <c r="G33" s="58"/>
      <c r="H33" s="58"/>
      <c r="I33" s="58"/>
      <c r="J33" s="58"/>
    </row>
    <row r="34" spans="1:10">
      <c r="A34" s="38"/>
      <c r="B34" s="58"/>
      <c r="C34" s="58"/>
      <c r="D34" s="58"/>
      <c r="E34" s="58"/>
      <c r="F34" s="58"/>
      <c r="G34" s="58"/>
      <c r="H34" s="58"/>
      <c r="I34" s="58"/>
      <c r="J34" s="58"/>
    </row>
    <row r="35" spans="1:10">
      <c r="A35" s="38"/>
      <c r="B35" s="58"/>
      <c r="C35" s="58"/>
      <c r="D35" s="58"/>
      <c r="E35" s="58"/>
      <c r="F35" s="58"/>
      <c r="G35" s="58"/>
      <c r="H35" s="58"/>
      <c r="I35" s="58"/>
      <c r="J35" s="58"/>
    </row>
    <row r="36" spans="1:10">
      <c r="A36" s="38"/>
      <c r="B36" s="58"/>
      <c r="C36" s="58"/>
      <c r="D36" s="114"/>
      <c r="E36" s="58"/>
      <c r="F36" s="58"/>
      <c r="G36" s="58"/>
      <c r="H36" s="58"/>
      <c r="I36" s="58"/>
      <c r="J36" s="58"/>
    </row>
    <row r="37" spans="1:10">
      <c r="A37" s="38"/>
      <c r="B37" s="58"/>
      <c r="C37" s="68"/>
      <c r="D37" s="58"/>
      <c r="E37" s="58"/>
      <c r="F37" s="58"/>
      <c r="G37" s="58"/>
      <c r="H37" s="58"/>
      <c r="I37" s="58"/>
      <c r="J37" s="58"/>
    </row>
    <row r="38" spans="1:10">
      <c r="A38" s="38"/>
      <c r="B38" s="58"/>
      <c r="C38" s="58"/>
      <c r="D38" s="58"/>
      <c r="E38" s="58"/>
      <c r="F38" s="58"/>
      <c r="G38" s="58"/>
      <c r="H38" s="58"/>
      <c r="I38" s="58"/>
      <c r="J38" s="58"/>
    </row>
    <row r="39" spans="1:10">
      <c r="A39" s="38"/>
      <c r="B39" s="58"/>
      <c r="C39" s="58"/>
      <c r="D39" s="58"/>
      <c r="E39" s="58"/>
      <c r="F39" s="58"/>
      <c r="G39" s="58"/>
      <c r="H39" s="58"/>
      <c r="I39" s="58"/>
      <c r="J39" s="58"/>
    </row>
    <row r="40" spans="1:10">
      <c r="A40" s="38"/>
      <c r="B40" s="58"/>
      <c r="C40" s="58"/>
      <c r="D40" s="58"/>
      <c r="E40" s="58"/>
      <c r="F40" s="58"/>
      <c r="G40" s="58"/>
      <c r="H40" s="58"/>
      <c r="I40" s="58"/>
      <c r="J40" s="58"/>
    </row>
    <row r="41" spans="1:10">
      <c r="A41" s="38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38"/>
      <c r="B42" s="58"/>
      <c r="C42" s="68"/>
      <c r="D42" s="58"/>
      <c r="E42" s="58"/>
      <c r="F42" s="58"/>
      <c r="G42" s="58"/>
      <c r="H42" s="58"/>
      <c r="I42" s="58"/>
      <c r="J42" s="58"/>
    </row>
    <row r="43" spans="1:10">
      <c r="A43" s="38"/>
      <c r="B43" s="58"/>
      <c r="C43" s="68"/>
      <c r="D43" s="58"/>
      <c r="E43" s="58"/>
      <c r="F43" s="58"/>
      <c r="G43" s="58"/>
      <c r="H43" s="58"/>
      <c r="I43" s="58"/>
      <c r="J43" s="58"/>
    </row>
    <row r="44" spans="1:10">
      <c r="A44" s="38"/>
      <c r="B44" s="58"/>
      <c r="C44" s="68"/>
      <c r="D44" s="68"/>
      <c r="E44" s="68"/>
      <c r="F44" s="68"/>
      <c r="G44" s="58"/>
      <c r="H44" s="58"/>
      <c r="I44" s="58"/>
      <c r="J44" s="58"/>
    </row>
    <row r="45" spans="1:10">
      <c r="A45" s="38"/>
      <c r="B45" s="58"/>
      <c r="C45" s="58"/>
      <c r="D45" s="58"/>
      <c r="E45" s="58"/>
      <c r="F45" s="58"/>
      <c r="G45" s="58"/>
      <c r="H45" s="58"/>
      <c r="I45" s="58"/>
      <c r="J45" s="58"/>
    </row>
    <row r="46" spans="1:10">
      <c r="A46" s="38"/>
      <c r="B46" s="58"/>
      <c r="C46" s="68"/>
      <c r="D46" s="58"/>
      <c r="E46" s="58"/>
      <c r="F46" s="58"/>
      <c r="G46" s="58"/>
      <c r="H46" s="58"/>
      <c r="I46" s="58"/>
      <c r="J46" s="58"/>
    </row>
    <row r="47" spans="1:10">
      <c r="A47" s="38"/>
      <c r="B47" s="58"/>
      <c r="C47" s="68"/>
      <c r="D47" s="68"/>
      <c r="E47" s="68"/>
      <c r="F47" s="68"/>
      <c r="G47" s="58"/>
      <c r="H47" s="58"/>
      <c r="I47" s="58"/>
      <c r="J47" s="58"/>
    </row>
    <row r="48" spans="1:10">
      <c r="A48" s="38"/>
      <c r="B48" s="58"/>
      <c r="C48" s="58"/>
      <c r="D48" s="68"/>
      <c r="E48" s="68"/>
      <c r="F48" s="68"/>
      <c r="G48" s="58"/>
      <c r="H48" s="58"/>
      <c r="I48" s="58"/>
      <c r="J48" s="58"/>
    </row>
    <row r="49" spans="1:10">
      <c r="A49" s="38"/>
      <c r="B49" s="58"/>
      <c r="C49" s="58"/>
      <c r="D49" s="68"/>
      <c r="E49" s="68"/>
      <c r="F49" s="68"/>
      <c r="G49" s="58"/>
      <c r="H49" s="58"/>
      <c r="I49" s="58"/>
      <c r="J49" s="58"/>
    </row>
    <row r="50" spans="1:10">
      <c r="A50" s="38"/>
      <c r="B50" s="58"/>
      <c r="C50" s="68"/>
      <c r="D50" s="58"/>
      <c r="E50" s="58"/>
      <c r="F50" s="58"/>
      <c r="G50" s="58"/>
      <c r="H50" s="58"/>
      <c r="I50" s="58"/>
      <c r="J50" s="58"/>
    </row>
    <row r="51" spans="1:10">
      <c r="A51" s="38"/>
      <c r="B51" s="58"/>
      <c r="C51" s="68"/>
      <c r="D51" s="58"/>
      <c r="E51" s="58"/>
      <c r="F51" s="58"/>
      <c r="G51" s="58"/>
      <c r="H51" s="58"/>
      <c r="I51" s="58"/>
      <c r="J51" s="58"/>
    </row>
    <row r="52" spans="1:10">
      <c r="A52" s="38"/>
      <c r="B52" s="58"/>
      <c r="C52" s="58"/>
      <c r="D52" s="68"/>
      <c r="E52" s="68"/>
      <c r="F52" s="68"/>
      <c r="G52" s="58"/>
      <c r="H52" s="58"/>
      <c r="I52" s="58"/>
      <c r="J52" s="58"/>
    </row>
    <row r="53" spans="1:10">
      <c r="A53" s="38"/>
      <c r="B53" s="58"/>
      <c r="C53" s="58"/>
      <c r="D53" s="68"/>
      <c r="E53" s="68"/>
      <c r="F53" s="68"/>
      <c r="G53" s="58"/>
      <c r="H53" s="58"/>
      <c r="I53" s="58"/>
      <c r="J53" s="58"/>
    </row>
    <row r="54" spans="1:10">
      <c r="A54" s="38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38"/>
      <c r="B55" s="58"/>
      <c r="C55" s="68"/>
      <c r="D55" s="68"/>
      <c r="E55" s="68"/>
      <c r="F55" s="68"/>
      <c r="G55" s="58"/>
      <c r="H55" s="58"/>
      <c r="I55" s="58"/>
      <c r="J55" s="58"/>
    </row>
    <row r="56" spans="1:10">
      <c r="A56" s="38"/>
      <c r="B56" s="58"/>
      <c r="C56" s="68"/>
      <c r="D56" s="58"/>
      <c r="E56" s="58"/>
      <c r="F56" s="58"/>
      <c r="G56" s="58"/>
      <c r="H56" s="58"/>
      <c r="I56" s="58"/>
      <c r="J56" s="58"/>
    </row>
    <row r="57" spans="1:10">
      <c r="A57" s="38"/>
      <c r="B57" s="58"/>
      <c r="C57" s="68"/>
      <c r="D57" s="58"/>
      <c r="E57" s="58"/>
      <c r="F57" s="58"/>
      <c r="G57" s="58"/>
      <c r="H57" s="58"/>
      <c r="I57" s="58"/>
      <c r="J57" s="58"/>
    </row>
    <row r="58" spans="1:10">
      <c r="A58" s="38"/>
      <c r="B58" s="58"/>
      <c r="C58" s="68"/>
      <c r="D58" s="58"/>
      <c r="E58" s="58"/>
      <c r="F58" s="58"/>
      <c r="G58" s="58"/>
      <c r="H58" s="58"/>
      <c r="I58" s="58"/>
      <c r="J58" s="58"/>
    </row>
    <row r="59" spans="1:10">
      <c r="A59" s="38"/>
      <c r="B59" s="58"/>
      <c r="C59" s="68"/>
      <c r="D59" s="58"/>
      <c r="E59" s="58"/>
      <c r="F59" s="58"/>
      <c r="G59" s="58"/>
      <c r="H59" s="58"/>
      <c r="I59" s="58"/>
      <c r="J59" s="58"/>
    </row>
    <row r="60" spans="1:10">
      <c r="A60" s="38"/>
      <c r="B60" s="58"/>
      <c r="C60" s="68"/>
      <c r="D60" s="58"/>
      <c r="E60" s="58"/>
      <c r="F60" s="58"/>
      <c r="G60" s="58"/>
      <c r="H60" s="58"/>
      <c r="I60" s="58"/>
      <c r="J60" s="58"/>
    </row>
    <row r="61" spans="1:10">
      <c r="A61" s="38"/>
      <c r="B61" s="58"/>
      <c r="C61" s="68"/>
      <c r="D61" s="58"/>
      <c r="E61" s="58"/>
      <c r="F61" s="58"/>
      <c r="G61" s="58"/>
      <c r="H61" s="58"/>
      <c r="I61" s="58"/>
      <c r="J61" s="58"/>
    </row>
    <row r="62" spans="1:10">
      <c r="A62" s="38"/>
      <c r="B62" s="58"/>
      <c r="C62" s="68"/>
      <c r="D62" s="58"/>
      <c r="E62" s="58"/>
      <c r="F62" s="58"/>
      <c r="G62" s="58"/>
      <c r="H62" s="58"/>
      <c r="I62" s="58"/>
      <c r="J62" s="58"/>
    </row>
    <row r="63" spans="1:10">
      <c r="A63" s="38"/>
      <c r="B63" s="58"/>
      <c r="C63" s="58"/>
      <c r="D63" s="58"/>
      <c r="E63" s="58"/>
      <c r="F63" s="58"/>
      <c r="G63" s="58"/>
      <c r="H63" s="58"/>
      <c r="I63" s="58"/>
      <c r="J63" s="58"/>
    </row>
    <row r="64" spans="1:10">
      <c r="A64" s="38"/>
      <c r="B64" s="58"/>
      <c r="C64" s="58"/>
      <c r="D64" s="58"/>
      <c r="E64" s="58"/>
      <c r="F64" s="58"/>
      <c r="G64" s="58"/>
      <c r="H64" s="58"/>
      <c r="I64" s="58"/>
      <c r="J64" s="58"/>
    </row>
    <row r="65" spans="1:10">
      <c r="A65" s="38"/>
      <c r="B65" s="58"/>
      <c r="C65" s="68"/>
      <c r="D65" s="58"/>
      <c r="E65" s="58"/>
      <c r="F65" s="58"/>
      <c r="G65" s="58"/>
      <c r="H65" s="58"/>
      <c r="I65" s="58"/>
      <c r="J65" s="58"/>
    </row>
    <row r="66" spans="1:10">
      <c r="A66" s="38"/>
      <c r="B66" s="58"/>
      <c r="C66" s="58"/>
      <c r="D66" s="58"/>
      <c r="E66" s="58"/>
      <c r="F66" s="58"/>
      <c r="G66" s="58"/>
      <c r="H66" s="58"/>
      <c r="I66" s="58"/>
      <c r="J66" s="58"/>
    </row>
    <row r="67" spans="1:10">
      <c r="A67" s="38"/>
      <c r="B67" s="58"/>
      <c r="C67" s="68"/>
      <c r="D67" s="58"/>
      <c r="E67" s="58"/>
      <c r="F67" s="58"/>
      <c r="G67" s="58"/>
      <c r="H67" s="58"/>
      <c r="I67" s="58"/>
      <c r="J67" s="58"/>
    </row>
    <row r="68" spans="1:10">
      <c r="A68" s="38"/>
      <c r="B68" s="58"/>
      <c r="C68" s="68"/>
      <c r="D68" s="58"/>
      <c r="E68" s="58"/>
      <c r="F68" s="58"/>
      <c r="G68" s="58"/>
      <c r="H68" s="58"/>
      <c r="I68" s="58"/>
      <c r="J68" s="58"/>
    </row>
    <row r="69" spans="1:10">
      <c r="A69" s="38"/>
      <c r="B69" s="58"/>
      <c r="C69" s="68"/>
      <c r="D69" s="58"/>
      <c r="E69" s="58"/>
      <c r="F69" s="58"/>
      <c r="G69" s="58"/>
      <c r="H69" s="58"/>
      <c r="I69" s="58"/>
      <c r="J69" s="58"/>
    </row>
    <row r="70" spans="1:10">
      <c r="A70" s="38"/>
      <c r="B70" s="58"/>
      <c r="C70" s="68"/>
      <c r="D70" s="58"/>
      <c r="E70" s="58"/>
      <c r="F70" s="58"/>
      <c r="G70" s="58"/>
      <c r="H70" s="58"/>
      <c r="I70" s="58"/>
      <c r="J70" s="58"/>
    </row>
    <row r="71" spans="1:10">
      <c r="A71" s="38"/>
      <c r="B71" s="58"/>
      <c r="C71" s="68"/>
      <c r="D71" s="58"/>
      <c r="E71" s="58"/>
      <c r="F71" s="58"/>
      <c r="G71" s="58"/>
      <c r="H71" s="58"/>
      <c r="I71" s="58"/>
      <c r="J71" s="58"/>
    </row>
    <row r="72" spans="1:10">
      <c r="A72" s="38"/>
      <c r="B72" s="58"/>
      <c r="C72" s="58"/>
      <c r="D72" s="68"/>
      <c r="E72" s="68"/>
      <c r="F72" s="68"/>
      <c r="G72" s="58"/>
      <c r="H72" s="58"/>
      <c r="I72" s="58"/>
      <c r="J72" s="58"/>
    </row>
    <row r="73" spans="1:10">
      <c r="A73" s="38"/>
      <c r="B73" s="58"/>
      <c r="C73" s="68"/>
      <c r="D73" s="58"/>
      <c r="E73" s="58"/>
      <c r="F73" s="58"/>
      <c r="G73" s="58"/>
      <c r="H73" s="58"/>
      <c r="I73" s="58"/>
      <c r="J73" s="58"/>
    </row>
    <row r="74" spans="1:10">
      <c r="A74" s="38"/>
      <c r="B74" s="58"/>
      <c r="C74" s="68"/>
      <c r="D74" s="58"/>
      <c r="E74" s="58"/>
      <c r="F74" s="58"/>
      <c r="G74" s="58"/>
      <c r="H74" s="58"/>
      <c r="I74" s="58"/>
      <c r="J74" s="58"/>
    </row>
    <row r="75" spans="1:10">
      <c r="A75" s="38"/>
      <c r="B75" s="58"/>
      <c r="C75" s="68"/>
      <c r="D75" s="68"/>
      <c r="E75" s="68"/>
      <c r="F75" s="68"/>
      <c r="G75" s="58"/>
      <c r="H75" s="58"/>
      <c r="I75" s="58"/>
      <c r="J75" s="58"/>
    </row>
    <row r="76" spans="1:10">
      <c r="A76" s="38"/>
      <c r="B76" s="58"/>
      <c r="C76" s="68"/>
      <c r="D76" s="58"/>
      <c r="E76" s="58"/>
      <c r="F76" s="58"/>
      <c r="G76" s="58"/>
      <c r="H76" s="58"/>
      <c r="I76" s="58"/>
      <c r="J76" s="58"/>
    </row>
    <row r="77" spans="1:10">
      <c r="A77" s="38"/>
      <c r="B77" s="58"/>
      <c r="C77" s="68"/>
      <c r="D77" s="58"/>
      <c r="E77" s="58"/>
      <c r="F77" s="58"/>
      <c r="G77" s="58"/>
      <c r="H77" s="58"/>
      <c r="I77" s="58"/>
      <c r="J77" s="58"/>
    </row>
    <row r="78" spans="1:10">
      <c r="A78" s="38"/>
      <c r="B78" s="58"/>
      <c r="C78" s="58"/>
      <c r="D78" s="58"/>
      <c r="E78" s="58"/>
      <c r="F78" s="58"/>
      <c r="G78" s="58"/>
      <c r="H78" s="58"/>
      <c r="I78" s="58"/>
      <c r="J78" s="58"/>
    </row>
    <row r="79" spans="1:10">
      <c r="A79" s="38"/>
      <c r="B79" s="115"/>
      <c r="C79" s="115"/>
      <c r="D79" s="115"/>
      <c r="E79" s="115"/>
      <c r="F79" s="115"/>
      <c r="G79" s="115"/>
      <c r="H79" s="115"/>
      <c r="I79" s="115"/>
      <c r="J79" s="58"/>
    </row>
    <row r="80" spans="1:10">
      <c r="A80" s="38"/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30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{4D276221-278A-4A20-9E9E-E2E4B2739487}</x14:id>
        </ext>
      </extLst>
    </cfRule>
  </conditionalFormatting>
  <conditionalFormatting sqref="K7:K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{8B221A7E-1D79-4643-928B-41EB1CF3CDE3}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276221-278A-4A20-9E9E-E2E4B27394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I30:I78</xm:sqref>
        </x14:conditionalFormatting>
        <x14:conditionalFormatting xmlns:xm="http://schemas.microsoft.com/office/excel/2006/main">
          <x14:cfRule type="dataBar" id="{8B221A7E-1D79-4643-928B-41EB1CF3CD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K7:K27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workbookViewId="0">
      <selection activeCell="L1" sqref="L1"/>
    </sheetView>
  </sheetViews>
  <sheetFormatPr defaultRowHeight="15"/>
  <cols>
    <col min="3" max="3" width="42.42578125" customWidth="1"/>
    <col min="4" max="4" width="8.7109375" customWidth="1"/>
    <col min="5" max="5" width="9.28515625" customWidth="1"/>
    <col min="6" max="6" width="5.7109375" customWidth="1"/>
    <col min="7" max="7" width="11.7109375" customWidth="1"/>
    <col min="8" max="8" width="17.85546875" customWidth="1"/>
    <col min="9" max="9" width="7.28515625" customWidth="1"/>
    <col min="10" max="10" width="8.28515625" customWidth="1"/>
    <col min="11" max="11" width="13.5703125" customWidth="1"/>
  </cols>
  <sheetData>
    <row r="1" spans="1:11">
      <c r="A1" s="23"/>
      <c r="B1" s="23"/>
      <c r="C1" s="23"/>
      <c r="D1" s="5"/>
      <c r="E1" s="5"/>
      <c r="F1" s="5"/>
      <c r="G1" s="23"/>
      <c r="H1" s="23"/>
      <c r="I1" s="23"/>
      <c r="J1" s="23"/>
    </row>
    <row r="2" spans="1:11">
      <c r="A2" s="23"/>
      <c r="B2" s="58"/>
      <c r="C2" s="58"/>
      <c r="D2" s="58"/>
      <c r="E2" s="58"/>
      <c r="F2" s="58"/>
      <c r="G2" s="198"/>
      <c r="H2" s="198"/>
      <c r="I2" s="58"/>
      <c r="J2" s="58"/>
    </row>
    <row r="3" spans="1:11">
      <c r="A3" s="23"/>
      <c r="B3" s="132"/>
      <c r="C3" s="132"/>
      <c r="D3" s="5"/>
      <c r="E3" s="5"/>
      <c r="F3" s="5"/>
      <c r="G3" s="132"/>
      <c r="H3" s="132"/>
      <c r="I3" s="132"/>
      <c r="J3" s="132"/>
      <c r="K3" s="132"/>
    </row>
    <row r="4" spans="1:11">
      <c r="A4" s="23"/>
      <c r="B4" s="120"/>
      <c r="C4" s="107"/>
      <c r="D4" s="132"/>
      <c r="E4" s="132"/>
      <c r="F4" s="132"/>
      <c r="G4" s="132"/>
      <c r="H4" s="132"/>
      <c r="I4" s="49" t="s">
        <v>3</v>
      </c>
      <c r="J4" s="50"/>
      <c r="K4" s="16"/>
    </row>
    <row r="5" spans="1:11">
      <c r="A5" s="23"/>
      <c r="B5" s="119"/>
      <c r="C5" s="108"/>
      <c r="D5" s="46" t="s">
        <v>4</v>
      </c>
      <c r="E5" s="47"/>
      <c r="F5" s="48"/>
      <c r="G5" s="48"/>
      <c r="H5" s="48"/>
      <c r="I5" s="6" t="s">
        <v>0</v>
      </c>
      <c r="J5" s="6" t="s">
        <v>0</v>
      </c>
      <c r="K5" s="17"/>
    </row>
    <row r="6" spans="1:11">
      <c r="A6" s="23"/>
      <c r="B6" s="138" t="s">
        <v>5</v>
      </c>
      <c r="C6" s="109" t="s">
        <v>6</v>
      </c>
      <c r="D6" s="5">
        <v>1</v>
      </c>
      <c r="E6" s="5">
        <v>2</v>
      </c>
      <c r="F6" s="5">
        <v>3</v>
      </c>
      <c r="G6" s="58">
        <v>4</v>
      </c>
      <c r="H6" s="58">
        <v>5</v>
      </c>
      <c r="I6" s="147">
        <v>43586</v>
      </c>
      <c r="J6" s="148">
        <v>44409</v>
      </c>
      <c r="K6" s="6" t="s">
        <v>7</v>
      </c>
    </row>
    <row r="7" spans="1:11">
      <c r="A7" s="23"/>
      <c r="B7" s="122">
        <v>1</v>
      </c>
      <c r="C7" s="118" t="s">
        <v>309</v>
      </c>
      <c r="D7" s="125" t="s">
        <v>9</v>
      </c>
      <c r="E7" s="125" t="s">
        <v>10</v>
      </c>
      <c r="F7" s="125" t="s">
        <v>11</v>
      </c>
      <c r="G7" s="125" t="s">
        <v>325</v>
      </c>
      <c r="H7" s="126" t="s">
        <v>326</v>
      </c>
      <c r="I7" s="140">
        <v>0</v>
      </c>
      <c r="J7" s="8">
        <v>2</v>
      </c>
      <c r="K7" s="140">
        <f t="shared" ref="K7:K29" si="0">J7-I7</f>
        <v>2</v>
      </c>
    </row>
    <row r="8" spans="1:11">
      <c r="A8" s="23"/>
      <c r="B8" s="122">
        <v>2</v>
      </c>
      <c r="C8" s="118" t="s">
        <v>308</v>
      </c>
      <c r="D8" s="125" t="s">
        <v>9</v>
      </c>
      <c r="E8" s="125" t="s">
        <v>10</v>
      </c>
      <c r="F8" s="125" t="s">
        <v>11</v>
      </c>
      <c r="G8" s="125" t="s">
        <v>325</v>
      </c>
      <c r="H8" s="125" t="s">
        <v>326</v>
      </c>
      <c r="I8" s="140">
        <v>3</v>
      </c>
      <c r="J8" s="8">
        <v>3</v>
      </c>
      <c r="K8" s="140">
        <f t="shared" si="0"/>
        <v>0</v>
      </c>
    </row>
    <row r="9" spans="1:11">
      <c r="A9" s="23"/>
      <c r="B9" s="122">
        <v>3</v>
      </c>
      <c r="C9" s="118" t="s">
        <v>324</v>
      </c>
      <c r="D9" s="125" t="s">
        <v>12</v>
      </c>
      <c r="E9" s="125" t="s">
        <v>13</v>
      </c>
      <c r="F9" s="125" t="s">
        <v>14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</row>
    <row r="10" spans="1:11">
      <c r="A10" s="23"/>
      <c r="B10" s="122">
        <v>4</v>
      </c>
      <c r="C10" s="118" t="s">
        <v>306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1</v>
      </c>
      <c r="J10" s="8">
        <v>1</v>
      </c>
      <c r="K10" s="140">
        <f t="shared" si="0"/>
        <v>0</v>
      </c>
    </row>
    <row r="11" spans="1:11">
      <c r="A11" s="23"/>
      <c r="B11" s="122">
        <v>5</v>
      </c>
      <c r="C11" s="118" t="s">
        <v>305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3</v>
      </c>
      <c r="J11" s="8">
        <v>3</v>
      </c>
      <c r="K11" s="140">
        <f t="shared" si="0"/>
        <v>0</v>
      </c>
    </row>
    <row r="12" spans="1:11">
      <c r="A12" s="23"/>
      <c r="B12" s="122">
        <v>7</v>
      </c>
      <c r="C12" s="118" t="s">
        <v>304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</row>
    <row r="13" spans="1:11">
      <c r="A13" s="23"/>
      <c r="B13" s="122">
        <v>8</v>
      </c>
      <c r="C13" s="118" t="s">
        <v>303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0</v>
      </c>
      <c r="J13" s="8">
        <v>0</v>
      </c>
      <c r="K13" s="140">
        <f t="shared" si="0"/>
        <v>0</v>
      </c>
    </row>
    <row r="14" spans="1:11">
      <c r="A14" s="23"/>
      <c r="B14" s="122">
        <v>6</v>
      </c>
      <c r="C14" s="118" t="s">
        <v>302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2</v>
      </c>
      <c r="J14" s="8">
        <v>2</v>
      </c>
      <c r="K14" s="140">
        <f t="shared" si="0"/>
        <v>0</v>
      </c>
    </row>
    <row r="15" spans="1:11">
      <c r="A15" s="23"/>
      <c r="B15" s="122">
        <v>9</v>
      </c>
      <c r="C15" s="118" t="s">
        <v>301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3</v>
      </c>
      <c r="J15" s="8">
        <v>3</v>
      </c>
      <c r="K15" s="140">
        <f t="shared" si="0"/>
        <v>0</v>
      </c>
    </row>
    <row r="16" spans="1:11" ht="22.5">
      <c r="A16" s="23"/>
      <c r="B16" s="122">
        <v>10</v>
      </c>
      <c r="C16" s="131" t="s">
        <v>300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1</v>
      </c>
      <c r="J16" s="8">
        <v>1</v>
      </c>
      <c r="K16" s="140">
        <f t="shared" si="0"/>
        <v>0</v>
      </c>
    </row>
    <row r="17" spans="1:12">
      <c r="A17" s="23"/>
      <c r="B17" s="122">
        <v>11</v>
      </c>
      <c r="C17" s="118" t="s">
        <v>299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1</v>
      </c>
      <c r="J17" s="8">
        <v>2</v>
      </c>
      <c r="K17" s="140">
        <f t="shared" si="0"/>
        <v>1</v>
      </c>
    </row>
    <row r="18" spans="1:12">
      <c r="A18" s="23"/>
      <c r="B18" s="122">
        <v>12</v>
      </c>
      <c r="C18" s="118" t="s">
        <v>298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8">
        <v>2</v>
      </c>
      <c r="K18" s="140">
        <f t="shared" si="0"/>
        <v>0</v>
      </c>
    </row>
    <row r="19" spans="1:12">
      <c r="A19" s="23"/>
      <c r="B19" s="122">
        <v>13</v>
      </c>
      <c r="C19" s="118" t="s">
        <v>297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0</v>
      </c>
      <c r="J19" s="8">
        <v>0</v>
      </c>
      <c r="K19" s="140">
        <f t="shared" si="0"/>
        <v>0</v>
      </c>
    </row>
    <row r="20" spans="1:12">
      <c r="A20" s="23"/>
      <c r="B20" s="122">
        <v>14</v>
      </c>
      <c r="C20" s="118" t="s">
        <v>296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2</v>
      </c>
      <c r="J20" s="8">
        <v>1</v>
      </c>
      <c r="K20" s="140">
        <f t="shared" si="0"/>
        <v>-1</v>
      </c>
    </row>
    <row r="21" spans="1:12">
      <c r="A21" s="23"/>
      <c r="B21" s="122">
        <v>15</v>
      </c>
      <c r="C21" s="118" t="s">
        <v>291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2</v>
      </c>
      <c r="J21" s="8">
        <v>2</v>
      </c>
      <c r="K21" s="140">
        <f t="shared" si="0"/>
        <v>0</v>
      </c>
    </row>
    <row r="22" spans="1:12">
      <c r="A22" s="23"/>
      <c r="B22" s="122">
        <v>16</v>
      </c>
      <c r="C22" s="118" t="s">
        <v>292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2</v>
      </c>
      <c r="K22" s="140">
        <f t="shared" si="0"/>
        <v>-1</v>
      </c>
    </row>
    <row r="23" spans="1:12">
      <c r="A23" s="23"/>
      <c r="B23" s="122">
        <v>17</v>
      </c>
      <c r="C23" s="118" t="s">
        <v>293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</row>
    <row r="24" spans="1:12">
      <c r="A24" s="23"/>
      <c r="B24" s="122">
        <v>18</v>
      </c>
      <c r="C24" s="118" t="s">
        <v>294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</row>
    <row r="25" spans="1:12">
      <c r="A25" s="23"/>
      <c r="B25" s="122">
        <v>19</v>
      </c>
      <c r="C25" s="118" t="s">
        <v>290</v>
      </c>
      <c r="D25" s="125" t="s">
        <v>9</v>
      </c>
      <c r="E25" s="125" t="s">
        <v>10</v>
      </c>
      <c r="F25" s="125" t="s">
        <v>11</v>
      </c>
      <c r="G25" s="125" t="s">
        <v>325</v>
      </c>
      <c r="H25" s="125" t="s">
        <v>326</v>
      </c>
      <c r="I25" s="140">
        <v>3</v>
      </c>
      <c r="J25" s="8">
        <v>3</v>
      </c>
      <c r="K25" s="140">
        <f t="shared" si="0"/>
        <v>0</v>
      </c>
    </row>
    <row r="26" spans="1:12">
      <c r="A26" s="23"/>
      <c r="B26" s="122">
        <v>20</v>
      </c>
      <c r="C26" s="118" t="s">
        <v>295</v>
      </c>
      <c r="D26" s="127" t="s">
        <v>9</v>
      </c>
      <c r="E26" s="127" t="s">
        <v>10</v>
      </c>
      <c r="F26" s="127" t="s">
        <v>11</v>
      </c>
      <c r="G26" s="125" t="s">
        <v>325</v>
      </c>
      <c r="H26" s="125" t="s">
        <v>326</v>
      </c>
      <c r="I26" s="10">
        <v>3</v>
      </c>
      <c r="J26" s="11">
        <v>3</v>
      </c>
      <c r="K26" s="10">
        <f t="shared" si="0"/>
        <v>0</v>
      </c>
    </row>
    <row r="27" spans="1:12">
      <c r="A27" s="23"/>
      <c r="B27" s="122">
        <v>21</v>
      </c>
      <c r="C27" s="118" t="s">
        <v>289</v>
      </c>
      <c r="D27" s="125" t="s">
        <v>9</v>
      </c>
      <c r="E27" s="125" t="s">
        <v>10</v>
      </c>
      <c r="F27" s="125" t="s">
        <v>11</v>
      </c>
      <c r="G27" s="125" t="s">
        <v>325</v>
      </c>
      <c r="H27" s="125" t="s">
        <v>326</v>
      </c>
      <c r="I27" s="140">
        <v>0</v>
      </c>
      <c r="J27" s="140">
        <v>0</v>
      </c>
      <c r="K27" s="140">
        <f t="shared" si="0"/>
        <v>0</v>
      </c>
    </row>
    <row r="28" spans="1:12">
      <c r="A28" s="23"/>
      <c r="B28" s="167" t="s">
        <v>349</v>
      </c>
      <c r="C28" s="167"/>
      <c r="D28" s="168"/>
      <c r="E28" s="168"/>
      <c r="F28" s="168"/>
      <c r="G28" s="168"/>
      <c r="H28" s="168"/>
      <c r="I28" s="167">
        <f>SUM(I7:I27)</f>
        <v>36</v>
      </c>
      <c r="J28" s="167">
        <f>SUM(J7:J27)</f>
        <v>37</v>
      </c>
      <c r="K28" s="167">
        <f t="shared" si="0"/>
        <v>1</v>
      </c>
      <c r="L28" s="58"/>
    </row>
    <row r="29" spans="1:12">
      <c r="A29" s="23"/>
      <c r="B29" s="167" t="s">
        <v>350</v>
      </c>
      <c r="C29" s="167"/>
      <c r="D29" s="168"/>
      <c r="E29" s="168"/>
      <c r="F29" s="168"/>
      <c r="G29" s="168"/>
      <c r="H29" s="168"/>
      <c r="I29" s="169">
        <f>I28/(3*74)</f>
        <v>0.16216216216216217</v>
      </c>
      <c r="J29" s="169">
        <f>J28/(3*74)</f>
        <v>0.16666666666666666</v>
      </c>
      <c r="K29" s="167">
        <f t="shared" si="0"/>
        <v>4.5045045045044863E-3</v>
      </c>
      <c r="L29" s="58"/>
    </row>
    <row r="30" spans="1:12">
      <c r="A30" s="23"/>
      <c r="B30" s="58"/>
      <c r="C30" s="58"/>
      <c r="D30" s="68"/>
      <c r="E30" s="68"/>
      <c r="F30" s="68"/>
      <c r="G30" s="58"/>
      <c r="H30" s="58"/>
      <c r="I30" s="58"/>
      <c r="J30" s="58"/>
    </row>
    <row r="31" spans="1:12">
      <c r="A31" s="23"/>
      <c r="B31" s="58"/>
      <c r="C31" s="68"/>
      <c r="D31" s="58"/>
      <c r="E31" s="58"/>
      <c r="F31" s="58"/>
      <c r="G31" s="58"/>
      <c r="H31" s="58"/>
      <c r="I31" s="58"/>
      <c r="J31" s="58"/>
    </row>
    <row r="32" spans="1:12">
      <c r="A32" s="23"/>
      <c r="B32" s="58"/>
      <c r="C32" s="58"/>
      <c r="D32" s="58"/>
      <c r="E32" s="58"/>
      <c r="F32" s="58"/>
      <c r="G32" s="58"/>
      <c r="H32" s="58"/>
      <c r="I32" s="58"/>
      <c r="J32" s="58"/>
    </row>
    <row r="33" spans="1:10">
      <c r="A33" s="23"/>
      <c r="B33" s="58"/>
      <c r="C33" s="58"/>
      <c r="D33" s="58"/>
      <c r="E33" s="58"/>
      <c r="F33" s="58"/>
      <c r="G33" s="58"/>
      <c r="H33" s="58"/>
      <c r="I33" s="58"/>
      <c r="J33" s="58"/>
    </row>
    <row r="34" spans="1:10">
      <c r="A34" s="23"/>
      <c r="B34" s="58"/>
      <c r="C34" s="58"/>
      <c r="D34" s="58"/>
      <c r="E34" s="58"/>
      <c r="F34" s="58"/>
      <c r="G34" s="58"/>
      <c r="H34" s="58"/>
      <c r="I34" s="58"/>
      <c r="J34" s="58"/>
    </row>
    <row r="35" spans="1:10">
      <c r="A35" s="23"/>
      <c r="B35" s="58"/>
      <c r="C35" s="58"/>
      <c r="D35" s="58"/>
      <c r="E35" s="58"/>
      <c r="F35" s="58"/>
      <c r="G35" s="58"/>
      <c r="H35" s="58"/>
      <c r="I35" s="58"/>
      <c r="J35" s="58"/>
    </row>
    <row r="36" spans="1:10">
      <c r="A36" s="23"/>
      <c r="B36" s="58"/>
      <c r="C36" s="58"/>
      <c r="D36" s="114"/>
      <c r="E36" s="58"/>
      <c r="F36" s="58"/>
      <c r="G36" s="58"/>
      <c r="H36" s="58"/>
      <c r="I36" s="58"/>
      <c r="J36" s="58"/>
    </row>
    <row r="37" spans="1:10">
      <c r="A37" s="23"/>
      <c r="B37" s="58"/>
      <c r="C37" s="68"/>
      <c r="D37" s="58"/>
      <c r="E37" s="58"/>
      <c r="F37" s="58"/>
      <c r="G37" s="58"/>
      <c r="H37" s="58"/>
      <c r="I37" s="58"/>
      <c r="J37" s="58"/>
    </row>
    <row r="38" spans="1:10">
      <c r="A38" s="23"/>
      <c r="B38" s="58"/>
      <c r="C38" s="58"/>
      <c r="D38" s="58"/>
      <c r="E38" s="58"/>
      <c r="F38" s="58"/>
      <c r="G38" s="58"/>
      <c r="H38" s="58"/>
      <c r="I38" s="58"/>
      <c r="J38" s="58"/>
    </row>
    <row r="39" spans="1:10">
      <c r="A39" s="23"/>
      <c r="B39" s="58"/>
      <c r="C39" s="58"/>
      <c r="D39" s="58"/>
      <c r="E39" s="58"/>
      <c r="F39" s="58"/>
      <c r="G39" s="58"/>
      <c r="H39" s="58"/>
      <c r="I39" s="58"/>
      <c r="J39" s="58"/>
    </row>
    <row r="40" spans="1:10">
      <c r="A40" s="23"/>
      <c r="B40" s="58"/>
      <c r="C40" s="58"/>
      <c r="D40" s="58"/>
      <c r="E40" s="58"/>
      <c r="F40" s="58"/>
      <c r="G40" s="58"/>
      <c r="H40" s="58"/>
      <c r="I40" s="58"/>
      <c r="J40" s="58"/>
    </row>
    <row r="41" spans="1:10">
      <c r="A41" s="23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23"/>
      <c r="B42" s="58"/>
      <c r="C42" s="68"/>
      <c r="D42" s="58"/>
      <c r="E42" s="58"/>
      <c r="F42" s="58"/>
      <c r="G42" s="58"/>
      <c r="H42" s="58"/>
      <c r="I42" s="58"/>
      <c r="J42" s="58"/>
    </row>
    <row r="43" spans="1:10">
      <c r="A43" s="23"/>
      <c r="B43" s="58"/>
      <c r="C43" s="68"/>
      <c r="D43" s="58"/>
      <c r="E43" s="58"/>
      <c r="F43" s="58"/>
      <c r="G43" s="58"/>
      <c r="H43" s="58"/>
      <c r="I43" s="58"/>
      <c r="J43" s="58"/>
    </row>
    <row r="44" spans="1:10">
      <c r="A44" s="23"/>
      <c r="B44" s="58"/>
      <c r="C44" s="68"/>
      <c r="D44" s="68"/>
      <c r="E44" s="68"/>
      <c r="F44" s="68"/>
      <c r="G44" s="58"/>
      <c r="H44" s="58"/>
      <c r="I44" s="58"/>
      <c r="J44" s="58"/>
    </row>
    <row r="45" spans="1:10">
      <c r="A45" s="23"/>
      <c r="B45" s="58"/>
      <c r="C45" s="58"/>
      <c r="D45" s="58"/>
      <c r="E45" s="58"/>
      <c r="F45" s="58"/>
      <c r="G45" s="58"/>
      <c r="H45" s="58"/>
      <c r="I45" s="58"/>
      <c r="J45" s="58"/>
    </row>
    <row r="46" spans="1:10">
      <c r="A46" s="23"/>
      <c r="B46" s="58"/>
      <c r="C46" s="68"/>
      <c r="D46" s="58"/>
      <c r="E46" s="58"/>
      <c r="F46" s="58"/>
      <c r="G46" s="58"/>
      <c r="H46" s="58"/>
      <c r="I46" s="58"/>
      <c r="J46" s="58"/>
    </row>
    <row r="47" spans="1:10">
      <c r="A47" s="23"/>
      <c r="B47" s="58"/>
      <c r="C47" s="68"/>
      <c r="D47" s="68"/>
      <c r="E47" s="68"/>
      <c r="F47" s="68"/>
      <c r="G47" s="58"/>
      <c r="H47" s="58"/>
      <c r="I47" s="58"/>
      <c r="J47" s="58"/>
    </row>
    <row r="48" spans="1:10">
      <c r="A48" s="23"/>
      <c r="B48" s="58"/>
      <c r="C48" s="58"/>
      <c r="D48" s="68"/>
      <c r="E48" s="68"/>
      <c r="F48" s="68"/>
      <c r="G48" s="58"/>
      <c r="H48" s="58"/>
      <c r="I48" s="58"/>
      <c r="J48" s="58"/>
    </row>
    <row r="49" spans="1:10">
      <c r="A49" s="23"/>
      <c r="B49" s="58"/>
      <c r="C49" s="58"/>
      <c r="D49" s="68"/>
      <c r="E49" s="68"/>
      <c r="F49" s="68"/>
      <c r="G49" s="58"/>
      <c r="H49" s="58"/>
      <c r="I49" s="58"/>
      <c r="J49" s="58"/>
    </row>
    <row r="50" spans="1:10">
      <c r="A50" s="23"/>
      <c r="B50" s="58"/>
      <c r="C50" s="68"/>
      <c r="D50" s="58"/>
      <c r="E50" s="58"/>
      <c r="F50" s="58"/>
      <c r="G50" s="58"/>
      <c r="H50" s="58"/>
      <c r="I50" s="58"/>
      <c r="J50" s="58"/>
    </row>
    <row r="51" spans="1:10">
      <c r="A51" s="23"/>
      <c r="B51" s="58"/>
      <c r="C51" s="68"/>
      <c r="D51" s="58"/>
      <c r="E51" s="58"/>
      <c r="F51" s="58"/>
      <c r="G51" s="58"/>
      <c r="H51" s="58"/>
      <c r="I51" s="58"/>
      <c r="J51" s="58"/>
    </row>
    <row r="52" spans="1:10">
      <c r="A52" s="23"/>
      <c r="B52" s="58"/>
      <c r="C52" s="58"/>
      <c r="D52" s="68"/>
      <c r="E52" s="68"/>
      <c r="F52" s="68"/>
      <c r="G52" s="58"/>
      <c r="H52" s="58"/>
      <c r="I52" s="58"/>
      <c r="J52" s="58"/>
    </row>
    <row r="53" spans="1:10">
      <c r="A53" s="23"/>
      <c r="B53" s="58"/>
      <c r="C53" s="58"/>
      <c r="D53" s="68"/>
      <c r="E53" s="68"/>
      <c r="F53" s="68"/>
      <c r="G53" s="58"/>
      <c r="H53" s="58"/>
      <c r="I53" s="58"/>
      <c r="J53" s="58"/>
    </row>
    <row r="54" spans="1:10">
      <c r="A54" s="23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23"/>
      <c r="B55" s="58"/>
      <c r="C55" s="68"/>
      <c r="D55" s="68"/>
      <c r="E55" s="68"/>
      <c r="F55" s="68"/>
      <c r="G55" s="58"/>
      <c r="H55" s="58"/>
      <c r="I55" s="58"/>
      <c r="J55" s="58"/>
    </row>
    <row r="56" spans="1:10">
      <c r="A56" s="23"/>
      <c r="B56" s="58"/>
      <c r="C56" s="68"/>
      <c r="D56" s="58"/>
      <c r="E56" s="58"/>
      <c r="F56" s="58"/>
      <c r="G56" s="58"/>
      <c r="H56" s="58"/>
      <c r="I56" s="58"/>
      <c r="J56" s="58"/>
    </row>
    <row r="57" spans="1:10">
      <c r="A57" s="23"/>
      <c r="B57" s="58"/>
      <c r="C57" s="68"/>
      <c r="D57" s="58"/>
      <c r="E57" s="58"/>
      <c r="F57" s="58"/>
      <c r="G57" s="58"/>
      <c r="H57" s="58"/>
      <c r="I57" s="58"/>
      <c r="J57" s="58"/>
    </row>
    <row r="58" spans="1:10">
      <c r="A58" s="23"/>
      <c r="B58" s="58"/>
      <c r="C58" s="68"/>
      <c r="D58" s="58"/>
      <c r="E58" s="58"/>
      <c r="F58" s="58"/>
      <c r="G58" s="58"/>
      <c r="H58" s="58"/>
      <c r="I58" s="58"/>
      <c r="J58" s="58"/>
    </row>
    <row r="59" spans="1:10">
      <c r="A59" s="23"/>
      <c r="B59" s="58"/>
      <c r="C59" s="68"/>
      <c r="D59" s="58"/>
      <c r="E59" s="58"/>
      <c r="F59" s="58"/>
      <c r="G59" s="58"/>
      <c r="H59" s="58"/>
      <c r="I59" s="58"/>
      <c r="J59" s="58"/>
    </row>
    <row r="60" spans="1:10">
      <c r="A60" s="23"/>
      <c r="B60" s="58"/>
      <c r="C60" s="68"/>
      <c r="D60" s="58"/>
      <c r="E60" s="58"/>
      <c r="F60" s="58"/>
      <c r="G60" s="58"/>
      <c r="H60" s="58"/>
      <c r="I60" s="58"/>
      <c r="J60" s="58"/>
    </row>
    <row r="61" spans="1:10">
      <c r="A61" s="23"/>
      <c r="B61" s="58"/>
      <c r="C61" s="68"/>
      <c r="D61" s="58"/>
      <c r="E61" s="58"/>
      <c r="F61" s="58"/>
      <c r="G61" s="58"/>
      <c r="H61" s="58"/>
      <c r="I61" s="58"/>
      <c r="J61" s="58"/>
    </row>
    <row r="62" spans="1:10">
      <c r="A62" s="23"/>
      <c r="B62" s="58"/>
      <c r="C62" s="68"/>
      <c r="D62" s="58"/>
      <c r="E62" s="58"/>
      <c r="F62" s="58"/>
      <c r="G62" s="58"/>
      <c r="H62" s="58"/>
      <c r="I62" s="58"/>
      <c r="J62" s="58"/>
    </row>
    <row r="63" spans="1:10">
      <c r="A63" s="23"/>
      <c r="B63" s="58"/>
      <c r="C63" s="58"/>
      <c r="D63" s="58"/>
      <c r="E63" s="58"/>
      <c r="F63" s="58"/>
      <c r="G63" s="58"/>
      <c r="H63" s="58"/>
      <c r="I63" s="58"/>
      <c r="J63" s="58"/>
    </row>
    <row r="64" spans="1:10">
      <c r="A64" s="23"/>
      <c r="B64" s="58"/>
      <c r="C64" s="58"/>
      <c r="D64" s="58"/>
      <c r="E64" s="58"/>
      <c r="F64" s="58"/>
      <c r="G64" s="58"/>
      <c r="H64" s="58"/>
      <c r="I64" s="58"/>
      <c r="J64" s="58"/>
    </row>
    <row r="65" spans="1:10">
      <c r="A65" s="23"/>
      <c r="B65" s="58"/>
      <c r="C65" s="68"/>
      <c r="D65" s="58"/>
      <c r="E65" s="58"/>
      <c r="F65" s="58"/>
      <c r="G65" s="58"/>
      <c r="H65" s="58"/>
      <c r="I65" s="58"/>
      <c r="J65" s="58"/>
    </row>
    <row r="66" spans="1:10">
      <c r="A66" s="23"/>
      <c r="B66" s="58"/>
      <c r="C66" s="58"/>
      <c r="D66" s="58"/>
      <c r="E66" s="58"/>
      <c r="F66" s="58"/>
      <c r="G66" s="58"/>
      <c r="H66" s="58"/>
      <c r="I66" s="58"/>
      <c r="J66" s="58"/>
    </row>
    <row r="67" spans="1:10">
      <c r="A67" s="23"/>
      <c r="B67" s="58"/>
      <c r="C67" s="68"/>
      <c r="D67" s="58"/>
      <c r="E67" s="58"/>
      <c r="F67" s="58"/>
      <c r="G67" s="58"/>
      <c r="H67" s="58"/>
      <c r="I67" s="58"/>
      <c r="J67" s="58"/>
    </row>
    <row r="68" spans="1:10">
      <c r="A68" s="23"/>
      <c r="B68" s="58"/>
      <c r="C68" s="68"/>
      <c r="D68" s="58"/>
      <c r="E68" s="58"/>
      <c r="F68" s="58"/>
      <c r="G68" s="58"/>
      <c r="H68" s="58"/>
      <c r="I68" s="58"/>
      <c r="J68" s="58"/>
    </row>
    <row r="69" spans="1:10">
      <c r="A69" s="23"/>
      <c r="B69" s="58"/>
      <c r="C69" s="68"/>
      <c r="D69" s="58"/>
      <c r="E69" s="58"/>
      <c r="F69" s="58"/>
      <c r="G69" s="58"/>
      <c r="H69" s="58"/>
      <c r="I69" s="58"/>
      <c r="J69" s="58"/>
    </row>
    <row r="70" spans="1:10">
      <c r="A70" s="23"/>
      <c r="B70" s="58"/>
      <c r="C70" s="68"/>
      <c r="D70" s="58"/>
      <c r="E70" s="58"/>
      <c r="F70" s="58"/>
      <c r="G70" s="58"/>
      <c r="H70" s="58"/>
      <c r="I70" s="58"/>
      <c r="J70" s="58"/>
    </row>
    <row r="71" spans="1:10">
      <c r="A71" s="23"/>
      <c r="B71" s="58"/>
      <c r="C71" s="68"/>
      <c r="D71" s="58"/>
      <c r="E71" s="58"/>
      <c r="F71" s="58"/>
      <c r="G71" s="58"/>
      <c r="H71" s="58"/>
      <c r="I71" s="58"/>
      <c r="J71" s="58"/>
    </row>
    <row r="72" spans="1:10">
      <c r="A72" s="23"/>
      <c r="B72" s="58"/>
      <c r="C72" s="58"/>
      <c r="D72" s="68"/>
      <c r="E72" s="68"/>
      <c r="F72" s="68"/>
      <c r="G72" s="58"/>
      <c r="H72" s="58"/>
      <c r="I72" s="58"/>
      <c r="J72" s="58"/>
    </row>
    <row r="73" spans="1:10">
      <c r="A73" s="23"/>
      <c r="B73" s="58"/>
      <c r="C73" s="68"/>
      <c r="D73" s="58"/>
      <c r="E73" s="58"/>
      <c r="F73" s="58"/>
      <c r="G73" s="58"/>
      <c r="H73" s="58"/>
      <c r="I73" s="58"/>
      <c r="J73" s="58"/>
    </row>
    <row r="74" spans="1:10">
      <c r="A74" s="23"/>
      <c r="B74" s="58"/>
      <c r="C74" s="68"/>
      <c r="D74" s="58"/>
      <c r="E74" s="58"/>
      <c r="F74" s="58"/>
      <c r="G74" s="58"/>
      <c r="H74" s="58"/>
      <c r="I74" s="58"/>
      <c r="J74" s="58"/>
    </row>
    <row r="75" spans="1:10">
      <c r="A75" s="23"/>
      <c r="B75" s="58"/>
      <c r="C75" s="68"/>
      <c r="D75" s="68"/>
      <c r="E75" s="68"/>
      <c r="F75" s="68"/>
      <c r="G75" s="58"/>
      <c r="H75" s="58"/>
      <c r="I75" s="58"/>
      <c r="J75" s="58"/>
    </row>
    <row r="76" spans="1:10">
      <c r="A76" s="23"/>
      <c r="B76" s="58"/>
      <c r="C76" s="68"/>
      <c r="D76" s="58"/>
      <c r="E76" s="58"/>
      <c r="F76" s="58"/>
      <c r="G76" s="58"/>
      <c r="H76" s="58"/>
      <c r="I76" s="58"/>
      <c r="J76" s="58"/>
    </row>
    <row r="77" spans="1:10">
      <c r="A77" s="23"/>
      <c r="B77" s="58"/>
      <c r="C77" s="68"/>
      <c r="D77" s="58"/>
      <c r="E77" s="58"/>
      <c r="F77" s="58"/>
      <c r="G77" s="58"/>
      <c r="H77" s="58"/>
      <c r="I77" s="58"/>
      <c r="J77" s="58"/>
    </row>
    <row r="78" spans="1:10">
      <c r="A78" s="23"/>
      <c r="B78" s="58"/>
      <c r="C78" s="58"/>
      <c r="D78" s="58"/>
      <c r="E78" s="58"/>
      <c r="F78" s="58"/>
      <c r="G78" s="58"/>
      <c r="H78" s="58"/>
      <c r="I78" s="58"/>
      <c r="J78" s="58"/>
    </row>
    <row r="79" spans="1:10">
      <c r="A79" s="23"/>
      <c r="B79" s="115"/>
      <c r="C79" s="115"/>
      <c r="D79" s="115"/>
      <c r="E79" s="115"/>
      <c r="F79" s="115"/>
      <c r="G79" s="115"/>
      <c r="H79" s="115"/>
      <c r="I79" s="115"/>
      <c r="J79" s="58"/>
    </row>
    <row r="80" spans="1:10">
      <c r="A80" s="23"/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30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{1B93610B-BBF9-46CC-9249-0C258C5406A5}</x14:id>
        </ext>
      </extLst>
    </cfRule>
  </conditionalFormatting>
  <conditionalFormatting sqref="K7:K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{687CFBEB-3659-4E43-80BE-9BF3DD3E4499}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B93610B-BBF9-46CC-9249-0C258C5406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I30:I78</xm:sqref>
        </x14:conditionalFormatting>
        <x14:conditionalFormatting xmlns:xm="http://schemas.microsoft.com/office/excel/2006/main">
          <x14:cfRule type="dataBar" id="{687CFBEB-3659-4E43-80BE-9BF3DD3E44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K7:K27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workbookViewId="0">
      <selection activeCell="H12" sqref="H12"/>
    </sheetView>
  </sheetViews>
  <sheetFormatPr defaultRowHeight="15"/>
  <cols>
    <col min="3" max="3" width="42.42578125" customWidth="1"/>
    <col min="4" max="4" width="7.5703125" customWidth="1"/>
    <col min="5" max="5" width="8.7109375" customWidth="1"/>
    <col min="6" max="6" width="5.42578125" customWidth="1"/>
    <col min="7" max="7" width="10.140625" customWidth="1"/>
    <col min="8" max="8" width="16.28515625" customWidth="1"/>
    <col min="9" max="9" width="7.7109375" customWidth="1"/>
    <col min="10" max="10" width="6.85546875" customWidth="1"/>
    <col min="11" max="11" width="14" customWidth="1"/>
  </cols>
  <sheetData>
    <row r="1" spans="1:11">
      <c r="A1" s="23"/>
      <c r="B1" s="23"/>
      <c r="C1" s="23"/>
      <c r="D1" s="5"/>
      <c r="E1" s="5"/>
      <c r="F1" s="5"/>
      <c r="G1" s="23"/>
      <c r="H1" s="23"/>
      <c r="I1" s="23"/>
      <c r="J1" s="23"/>
    </row>
    <row r="2" spans="1:11">
      <c r="A2" s="23"/>
      <c r="B2" s="58"/>
      <c r="C2" s="58"/>
      <c r="D2" s="58"/>
      <c r="E2" s="58"/>
      <c r="F2" s="58"/>
      <c r="G2" s="198"/>
      <c r="H2" s="198"/>
      <c r="I2" s="58"/>
      <c r="J2" s="58"/>
    </row>
    <row r="3" spans="1:11">
      <c r="A3" s="23"/>
      <c r="B3" s="132"/>
      <c r="C3" s="132"/>
      <c r="D3" s="5"/>
      <c r="E3" s="5"/>
      <c r="F3" s="5"/>
      <c r="G3" s="132"/>
      <c r="H3" s="132"/>
      <c r="I3" s="132"/>
      <c r="J3" s="132"/>
      <c r="K3" s="132"/>
    </row>
    <row r="4" spans="1:11">
      <c r="A4" s="23"/>
      <c r="B4" s="120"/>
      <c r="C4" s="107"/>
      <c r="D4" s="132"/>
      <c r="E4" s="132"/>
      <c r="F4" s="132"/>
      <c r="G4" s="132"/>
      <c r="H4" s="132"/>
      <c r="I4" s="49" t="s">
        <v>3</v>
      </c>
      <c r="J4" s="50"/>
      <c r="K4" s="16"/>
    </row>
    <row r="5" spans="1:11">
      <c r="A5" s="23"/>
      <c r="B5" s="119"/>
      <c r="C5" s="108"/>
      <c r="D5" s="46" t="s">
        <v>4</v>
      </c>
      <c r="E5" s="47"/>
      <c r="F5" s="48"/>
      <c r="G5" s="48"/>
      <c r="H5" s="48"/>
      <c r="I5" s="6" t="s">
        <v>0</v>
      </c>
      <c r="J5" s="6" t="s">
        <v>0</v>
      </c>
      <c r="K5" s="17"/>
    </row>
    <row r="6" spans="1:11">
      <c r="A6" s="23"/>
      <c r="B6" s="138" t="s">
        <v>5</v>
      </c>
      <c r="C6" s="109" t="s">
        <v>6</v>
      </c>
      <c r="D6" s="5">
        <v>1</v>
      </c>
      <c r="E6" s="5">
        <v>2</v>
      </c>
      <c r="F6" s="5">
        <v>3</v>
      </c>
      <c r="G6" s="58">
        <v>4</v>
      </c>
      <c r="H6" s="58">
        <v>5</v>
      </c>
      <c r="I6" s="147">
        <v>43586</v>
      </c>
      <c r="J6" s="148">
        <v>44409</v>
      </c>
      <c r="K6" s="6" t="s">
        <v>7</v>
      </c>
    </row>
    <row r="7" spans="1:11">
      <c r="A7" s="23"/>
      <c r="B7" s="122">
        <v>1</v>
      </c>
      <c r="C7" s="118" t="s">
        <v>309</v>
      </c>
      <c r="D7" s="125" t="s">
        <v>9</v>
      </c>
      <c r="E7" s="125" t="s">
        <v>10</v>
      </c>
      <c r="F7" s="125" t="s">
        <v>11</v>
      </c>
      <c r="G7" s="125" t="s">
        <v>325</v>
      </c>
      <c r="H7" s="126" t="s">
        <v>326</v>
      </c>
      <c r="I7" s="140">
        <v>0</v>
      </c>
      <c r="J7" s="8">
        <v>0</v>
      </c>
      <c r="K7" s="140">
        <f t="shared" ref="K7:K29" si="0">J7-I7</f>
        <v>0</v>
      </c>
    </row>
    <row r="8" spans="1:11">
      <c r="A8" s="23"/>
      <c r="B8" s="122">
        <v>2</v>
      </c>
      <c r="C8" s="118" t="s">
        <v>308</v>
      </c>
      <c r="D8" s="125" t="s">
        <v>9</v>
      </c>
      <c r="E8" s="125" t="s">
        <v>10</v>
      </c>
      <c r="F8" s="125" t="s">
        <v>11</v>
      </c>
      <c r="G8" s="125" t="s">
        <v>325</v>
      </c>
      <c r="H8" s="125" t="s">
        <v>326</v>
      </c>
      <c r="I8" s="140">
        <v>3</v>
      </c>
      <c r="J8" s="8">
        <v>3</v>
      </c>
      <c r="K8" s="140">
        <f t="shared" si="0"/>
        <v>0</v>
      </c>
    </row>
    <row r="9" spans="1:11">
      <c r="A9" s="23"/>
      <c r="B9" s="122">
        <v>3</v>
      </c>
      <c r="C9" s="118" t="s">
        <v>324</v>
      </c>
      <c r="D9" s="125" t="s">
        <v>12</v>
      </c>
      <c r="E9" s="125" t="s">
        <v>13</v>
      </c>
      <c r="F9" s="125" t="s">
        <v>14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</row>
    <row r="10" spans="1:11">
      <c r="A10" s="23"/>
      <c r="B10" s="122">
        <v>4</v>
      </c>
      <c r="C10" s="118" t="s">
        <v>306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0</v>
      </c>
      <c r="J10" s="8">
        <v>0</v>
      </c>
      <c r="K10" s="140">
        <f t="shared" si="0"/>
        <v>0</v>
      </c>
    </row>
    <row r="11" spans="1:11">
      <c r="A11" s="23"/>
      <c r="B11" s="122">
        <v>5</v>
      </c>
      <c r="C11" s="118" t="s">
        <v>305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8">
        <v>0</v>
      </c>
      <c r="K11" s="140">
        <f t="shared" si="0"/>
        <v>0</v>
      </c>
    </row>
    <row r="12" spans="1:11">
      <c r="A12" s="23"/>
      <c r="B12" s="122">
        <v>7</v>
      </c>
      <c r="C12" s="118" t="s">
        <v>304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</row>
    <row r="13" spans="1:11">
      <c r="A13" s="23"/>
      <c r="B13" s="122">
        <v>8</v>
      </c>
      <c r="C13" s="118" t="s">
        <v>303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0</v>
      </c>
      <c r="J13" s="8">
        <v>0</v>
      </c>
      <c r="K13" s="140">
        <f t="shared" si="0"/>
        <v>0</v>
      </c>
    </row>
    <row r="14" spans="1:11">
      <c r="A14" s="23"/>
      <c r="B14" s="122">
        <v>6</v>
      </c>
      <c r="C14" s="118" t="s">
        <v>302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2</v>
      </c>
      <c r="J14" s="8">
        <v>2</v>
      </c>
      <c r="K14" s="140">
        <f t="shared" si="0"/>
        <v>0</v>
      </c>
    </row>
    <row r="15" spans="1:11">
      <c r="A15" s="23"/>
      <c r="B15" s="122">
        <v>9</v>
      </c>
      <c r="C15" s="118" t="s">
        <v>301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3</v>
      </c>
      <c r="J15" s="8">
        <v>1</v>
      </c>
      <c r="K15" s="140">
        <f t="shared" si="0"/>
        <v>-2</v>
      </c>
    </row>
    <row r="16" spans="1:11" ht="22.5">
      <c r="A16" s="23"/>
      <c r="B16" s="122">
        <v>10</v>
      </c>
      <c r="C16" s="131" t="s">
        <v>300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3</v>
      </c>
      <c r="J16" s="8">
        <v>1</v>
      </c>
      <c r="K16" s="140">
        <f t="shared" si="0"/>
        <v>-2</v>
      </c>
    </row>
    <row r="17" spans="1:12">
      <c r="A17" s="23"/>
      <c r="B17" s="122">
        <v>11</v>
      </c>
      <c r="C17" s="118" t="s">
        <v>299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</row>
    <row r="18" spans="1:12">
      <c r="A18" s="23"/>
      <c r="B18" s="122">
        <v>12</v>
      </c>
      <c r="C18" s="118" t="s">
        <v>298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8">
        <v>2</v>
      </c>
      <c r="K18" s="140">
        <f t="shared" si="0"/>
        <v>0</v>
      </c>
    </row>
    <row r="19" spans="1:12">
      <c r="A19" s="23"/>
      <c r="B19" s="122">
        <v>13</v>
      </c>
      <c r="C19" s="118" t="s">
        <v>297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2</v>
      </c>
      <c r="J19" s="8">
        <v>1</v>
      </c>
      <c r="K19" s="140">
        <f t="shared" si="0"/>
        <v>-1</v>
      </c>
    </row>
    <row r="20" spans="1:12">
      <c r="A20" s="23"/>
      <c r="B20" s="122">
        <v>14</v>
      </c>
      <c r="C20" s="118" t="s">
        <v>296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8">
        <v>2</v>
      </c>
      <c r="K20" s="140">
        <f t="shared" si="0"/>
        <v>-1</v>
      </c>
    </row>
    <row r="21" spans="1:12">
      <c r="A21" s="23"/>
      <c r="B21" s="122">
        <v>15</v>
      </c>
      <c r="C21" s="118" t="s">
        <v>291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8">
        <v>3</v>
      </c>
      <c r="K21" s="140">
        <f t="shared" si="0"/>
        <v>0</v>
      </c>
    </row>
    <row r="22" spans="1:12">
      <c r="A22" s="23"/>
      <c r="B22" s="122">
        <v>16</v>
      </c>
      <c r="C22" s="118" t="s">
        <v>292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3</v>
      </c>
      <c r="K22" s="140">
        <f t="shared" si="0"/>
        <v>0</v>
      </c>
    </row>
    <row r="23" spans="1:12">
      <c r="A23" s="23"/>
      <c r="B23" s="122">
        <v>17</v>
      </c>
      <c r="C23" s="118" t="s">
        <v>293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</row>
    <row r="24" spans="1:12">
      <c r="A24" s="23"/>
      <c r="B24" s="122">
        <v>18</v>
      </c>
      <c r="C24" s="118" t="s">
        <v>294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</row>
    <row r="25" spans="1:12">
      <c r="A25" s="23"/>
      <c r="B25" s="122">
        <v>19</v>
      </c>
      <c r="C25" s="118" t="s">
        <v>290</v>
      </c>
      <c r="D25" s="125" t="s">
        <v>9</v>
      </c>
      <c r="E25" s="125" t="s">
        <v>10</v>
      </c>
      <c r="F25" s="125" t="s">
        <v>11</v>
      </c>
      <c r="G25" s="125" t="s">
        <v>325</v>
      </c>
      <c r="H25" s="125" t="s">
        <v>326</v>
      </c>
      <c r="I25" s="140">
        <v>3</v>
      </c>
      <c r="J25" s="8">
        <v>3</v>
      </c>
      <c r="K25" s="140">
        <f t="shared" si="0"/>
        <v>0</v>
      </c>
    </row>
    <row r="26" spans="1:12">
      <c r="A26" s="23"/>
      <c r="B26" s="122">
        <v>20</v>
      </c>
      <c r="C26" s="118" t="s">
        <v>295</v>
      </c>
      <c r="D26" s="127" t="s">
        <v>9</v>
      </c>
      <c r="E26" s="127" t="s">
        <v>10</v>
      </c>
      <c r="F26" s="127" t="s">
        <v>11</v>
      </c>
      <c r="G26" s="125" t="s">
        <v>325</v>
      </c>
      <c r="H26" s="125" t="s">
        <v>326</v>
      </c>
      <c r="I26" s="10">
        <v>3</v>
      </c>
      <c r="J26" s="11">
        <v>3</v>
      </c>
      <c r="K26" s="10">
        <f t="shared" si="0"/>
        <v>0</v>
      </c>
    </row>
    <row r="27" spans="1:12">
      <c r="A27" s="23"/>
      <c r="B27" s="122">
        <v>21</v>
      </c>
      <c r="C27" s="118" t="s">
        <v>289</v>
      </c>
      <c r="D27" s="125" t="s">
        <v>9</v>
      </c>
      <c r="E27" s="125" t="s">
        <v>10</v>
      </c>
      <c r="F27" s="125" t="s">
        <v>11</v>
      </c>
      <c r="G27" s="125" t="s">
        <v>325</v>
      </c>
      <c r="H27" s="125" t="s">
        <v>326</v>
      </c>
      <c r="I27" s="140">
        <v>0</v>
      </c>
      <c r="J27" s="140">
        <v>0</v>
      </c>
      <c r="K27" s="140">
        <f t="shared" si="0"/>
        <v>0</v>
      </c>
    </row>
    <row r="28" spans="1:12">
      <c r="A28" s="23"/>
      <c r="B28" s="167" t="s">
        <v>349</v>
      </c>
      <c r="C28" s="167"/>
      <c r="D28" s="168"/>
      <c r="E28" s="168"/>
      <c r="F28" s="168"/>
      <c r="G28" s="168"/>
      <c r="H28" s="168"/>
      <c r="I28" s="167">
        <f>SUM(I7:I27)</f>
        <v>39</v>
      </c>
      <c r="J28" s="167">
        <f>SUM(J7:J27)</f>
        <v>33</v>
      </c>
      <c r="K28" s="167">
        <f t="shared" si="0"/>
        <v>-6</v>
      </c>
      <c r="L28" s="58"/>
    </row>
    <row r="29" spans="1:12">
      <c r="A29" s="23"/>
      <c r="B29" s="167" t="s">
        <v>350</v>
      </c>
      <c r="C29" s="167"/>
      <c r="D29" s="168"/>
      <c r="E29" s="168"/>
      <c r="F29" s="168"/>
      <c r="G29" s="168"/>
      <c r="H29" s="168"/>
      <c r="I29" s="169">
        <f>I28/(3*74)</f>
        <v>0.17567567567567569</v>
      </c>
      <c r="J29" s="169">
        <f>J28/(3*74)</f>
        <v>0.14864864864864866</v>
      </c>
      <c r="K29" s="167">
        <f t="shared" si="0"/>
        <v>-2.7027027027027029E-2</v>
      </c>
      <c r="L29" s="58"/>
    </row>
    <row r="30" spans="1:12">
      <c r="A30" s="23"/>
      <c r="B30" s="58"/>
      <c r="C30" s="58"/>
      <c r="D30" s="68"/>
      <c r="E30" s="68"/>
      <c r="F30" s="68"/>
      <c r="G30" s="58"/>
      <c r="H30" s="58"/>
      <c r="I30" s="58"/>
      <c r="J30" s="58"/>
    </row>
    <row r="31" spans="1:12">
      <c r="A31" s="23"/>
      <c r="B31" s="58"/>
      <c r="C31" s="68"/>
      <c r="D31" s="58"/>
      <c r="E31" s="58"/>
      <c r="F31" s="58"/>
      <c r="G31" s="58"/>
      <c r="H31" s="58"/>
      <c r="I31" s="58"/>
      <c r="J31" s="58"/>
    </row>
    <row r="32" spans="1:12">
      <c r="A32" s="23"/>
      <c r="B32" s="58"/>
      <c r="C32" s="58"/>
      <c r="D32" s="58"/>
      <c r="E32" s="58"/>
      <c r="F32" s="58"/>
      <c r="G32" s="58"/>
      <c r="H32" s="58"/>
      <c r="I32" s="58"/>
      <c r="J32" s="58"/>
    </row>
    <row r="33" spans="1:10">
      <c r="A33" s="23"/>
      <c r="B33" s="58"/>
      <c r="C33" s="58"/>
      <c r="D33" s="58"/>
      <c r="E33" s="58"/>
      <c r="F33" s="58"/>
      <c r="G33" s="58"/>
      <c r="H33" s="58"/>
      <c r="I33" s="58"/>
      <c r="J33" s="58"/>
    </row>
    <row r="34" spans="1:10">
      <c r="A34" s="23"/>
      <c r="B34" s="58"/>
      <c r="C34" s="58"/>
      <c r="D34" s="58"/>
      <c r="E34" s="58"/>
      <c r="F34" s="58"/>
      <c r="G34" s="58"/>
      <c r="H34" s="58"/>
      <c r="I34" s="58"/>
      <c r="J34" s="58"/>
    </row>
    <row r="35" spans="1:10">
      <c r="A35" s="23"/>
      <c r="B35" s="58"/>
      <c r="C35" s="58"/>
      <c r="D35" s="58"/>
      <c r="E35" s="58"/>
      <c r="F35" s="58"/>
      <c r="G35" s="58"/>
      <c r="H35" s="58"/>
      <c r="I35" s="58"/>
      <c r="J35" s="58"/>
    </row>
    <row r="36" spans="1:10">
      <c r="A36" s="23"/>
      <c r="B36" s="58"/>
      <c r="C36" s="58"/>
      <c r="D36" s="114"/>
      <c r="E36" s="58"/>
      <c r="F36" s="58"/>
      <c r="G36" s="58"/>
      <c r="H36" s="58"/>
      <c r="I36" s="58"/>
      <c r="J36" s="58"/>
    </row>
    <row r="37" spans="1:10">
      <c r="A37" s="23"/>
      <c r="B37" s="58"/>
      <c r="C37" s="68"/>
      <c r="D37" s="58"/>
      <c r="E37" s="58"/>
      <c r="F37" s="58"/>
      <c r="G37" s="58"/>
      <c r="H37" s="58"/>
      <c r="I37" s="58"/>
      <c r="J37" s="58"/>
    </row>
    <row r="38" spans="1:10">
      <c r="A38" s="23"/>
      <c r="B38" s="58"/>
      <c r="C38" s="58"/>
      <c r="D38" s="58"/>
      <c r="E38" s="58"/>
      <c r="F38" s="58"/>
      <c r="G38" s="58"/>
      <c r="H38" s="58"/>
      <c r="I38" s="58"/>
      <c r="J38" s="58"/>
    </row>
    <row r="39" spans="1:10">
      <c r="A39" s="23"/>
      <c r="B39" s="58"/>
      <c r="C39" s="58"/>
      <c r="D39" s="58"/>
      <c r="E39" s="58"/>
      <c r="F39" s="58"/>
      <c r="G39" s="58"/>
      <c r="H39" s="58"/>
      <c r="I39" s="58"/>
      <c r="J39" s="58"/>
    </row>
    <row r="40" spans="1:10">
      <c r="A40" s="23"/>
      <c r="B40" s="58"/>
      <c r="C40" s="58"/>
      <c r="D40" s="58"/>
      <c r="E40" s="58"/>
      <c r="F40" s="58"/>
      <c r="G40" s="58"/>
      <c r="H40" s="58"/>
      <c r="I40" s="58"/>
      <c r="J40" s="58"/>
    </row>
    <row r="41" spans="1:10">
      <c r="A41" s="23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23"/>
      <c r="B42" s="58"/>
      <c r="C42" s="68"/>
      <c r="D42" s="58"/>
      <c r="E42" s="58"/>
      <c r="F42" s="58"/>
      <c r="G42" s="58"/>
      <c r="H42" s="58"/>
      <c r="I42" s="58"/>
      <c r="J42" s="58"/>
    </row>
    <row r="43" spans="1:10">
      <c r="A43" s="23"/>
      <c r="B43" s="58"/>
      <c r="C43" s="68"/>
      <c r="D43" s="58"/>
      <c r="E43" s="58"/>
      <c r="F43" s="58"/>
      <c r="G43" s="58"/>
      <c r="H43" s="58"/>
      <c r="I43" s="58"/>
      <c r="J43" s="58"/>
    </row>
    <row r="44" spans="1:10">
      <c r="A44" s="23"/>
      <c r="B44" s="58"/>
      <c r="C44" s="68"/>
      <c r="D44" s="68"/>
      <c r="E44" s="68"/>
      <c r="F44" s="68"/>
      <c r="G44" s="58"/>
      <c r="H44" s="58"/>
      <c r="I44" s="58"/>
      <c r="J44" s="58"/>
    </row>
    <row r="45" spans="1:10">
      <c r="A45" s="23"/>
      <c r="B45" s="58"/>
      <c r="C45" s="58"/>
      <c r="D45" s="58"/>
      <c r="E45" s="58"/>
      <c r="F45" s="58"/>
      <c r="G45" s="58"/>
      <c r="H45" s="58"/>
      <c r="I45" s="58"/>
      <c r="J45" s="58"/>
    </row>
    <row r="46" spans="1:10">
      <c r="A46" s="23"/>
      <c r="B46" s="58"/>
      <c r="C46" s="68"/>
      <c r="D46" s="58"/>
      <c r="E46" s="58"/>
      <c r="F46" s="58"/>
      <c r="G46" s="58"/>
      <c r="H46" s="58"/>
      <c r="I46" s="58"/>
      <c r="J46" s="58"/>
    </row>
    <row r="47" spans="1:10">
      <c r="A47" s="23"/>
      <c r="B47" s="58"/>
      <c r="C47" s="68"/>
      <c r="D47" s="68"/>
      <c r="E47" s="68"/>
      <c r="F47" s="68"/>
      <c r="G47" s="58"/>
      <c r="H47" s="58"/>
      <c r="I47" s="58"/>
      <c r="J47" s="58"/>
    </row>
    <row r="48" spans="1:10">
      <c r="A48" s="23"/>
      <c r="B48" s="58"/>
      <c r="C48" s="58"/>
      <c r="D48" s="68"/>
      <c r="E48" s="68"/>
      <c r="F48" s="68"/>
      <c r="G48" s="58"/>
      <c r="H48" s="58"/>
      <c r="I48" s="58"/>
      <c r="J48" s="58"/>
    </row>
    <row r="49" spans="1:10">
      <c r="A49" s="23"/>
      <c r="B49" s="58"/>
      <c r="C49" s="58"/>
      <c r="D49" s="68"/>
      <c r="E49" s="68"/>
      <c r="F49" s="68"/>
      <c r="G49" s="58"/>
      <c r="H49" s="58"/>
      <c r="I49" s="58"/>
      <c r="J49" s="58"/>
    </row>
    <row r="50" spans="1:10">
      <c r="A50" s="23"/>
      <c r="B50" s="58"/>
      <c r="C50" s="68"/>
      <c r="D50" s="58"/>
      <c r="E50" s="58"/>
      <c r="F50" s="58"/>
      <c r="G50" s="58"/>
      <c r="H50" s="58"/>
      <c r="I50" s="58"/>
      <c r="J50" s="58"/>
    </row>
    <row r="51" spans="1:10">
      <c r="A51" s="23"/>
      <c r="B51" s="58"/>
      <c r="C51" s="68"/>
      <c r="D51" s="58"/>
      <c r="E51" s="58"/>
      <c r="F51" s="58"/>
      <c r="G51" s="58"/>
      <c r="H51" s="58"/>
      <c r="I51" s="58"/>
      <c r="J51" s="58"/>
    </row>
    <row r="52" spans="1:10">
      <c r="A52" s="23"/>
      <c r="B52" s="58"/>
      <c r="C52" s="58"/>
      <c r="D52" s="68"/>
      <c r="E52" s="68"/>
      <c r="F52" s="68"/>
      <c r="G52" s="58"/>
      <c r="H52" s="58"/>
      <c r="I52" s="58"/>
      <c r="J52" s="58"/>
    </row>
    <row r="53" spans="1:10">
      <c r="A53" s="23"/>
      <c r="B53" s="58"/>
      <c r="C53" s="58"/>
      <c r="D53" s="68"/>
      <c r="E53" s="68"/>
      <c r="F53" s="68"/>
      <c r="G53" s="58"/>
      <c r="H53" s="58"/>
      <c r="I53" s="58"/>
      <c r="J53" s="58"/>
    </row>
    <row r="54" spans="1:10">
      <c r="A54" s="23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23"/>
      <c r="B55" s="58"/>
      <c r="C55" s="68"/>
      <c r="D55" s="68"/>
      <c r="E55" s="68"/>
      <c r="F55" s="68"/>
      <c r="G55" s="58"/>
      <c r="H55" s="58"/>
      <c r="I55" s="58"/>
      <c r="J55" s="58"/>
    </row>
    <row r="56" spans="1:10">
      <c r="A56" s="23"/>
      <c r="B56" s="58"/>
      <c r="C56" s="68"/>
      <c r="D56" s="58"/>
      <c r="E56" s="58"/>
      <c r="F56" s="58"/>
      <c r="G56" s="58"/>
      <c r="H56" s="58"/>
      <c r="I56" s="58"/>
      <c r="J56" s="58"/>
    </row>
    <row r="57" spans="1:10">
      <c r="A57" s="23"/>
      <c r="B57" s="58"/>
      <c r="C57" s="68"/>
      <c r="D57" s="58"/>
      <c r="E57" s="58"/>
      <c r="F57" s="58"/>
      <c r="G57" s="58"/>
      <c r="H57" s="58"/>
      <c r="I57" s="58"/>
      <c r="J57" s="58"/>
    </row>
    <row r="58" spans="1:10">
      <c r="A58" s="23"/>
      <c r="B58" s="58"/>
      <c r="C58" s="68"/>
      <c r="D58" s="58"/>
      <c r="E58" s="58"/>
      <c r="F58" s="58"/>
      <c r="G58" s="58"/>
      <c r="H58" s="58"/>
      <c r="I58" s="58"/>
      <c r="J58" s="58"/>
    </row>
    <row r="59" spans="1:10">
      <c r="A59" s="23"/>
      <c r="B59" s="58"/>
      <c r="C59" s="68"/>
      <c r="D59" s="58"/>
      <c r="E59" s="58"/>
      <c r="F59" s="58"/>
      <c r="G59" s="58"/>
      <c r="H59" s="58"/>
      <c r="I59" s="58"/>
      <c r="J59" s="58"/>
    </row>
    <row r="60" spans="1:10">
      <c r="A60" s="23"/>
      <c r="B60" s="58"/>
      <c r="C60" s="68"/>
      <c r="D60" s="58"/>
      <c r="E60" s="58"/>
      <c r="F60" s="58"/>
      <c r="G60" s="58"/>
      <c r="H60" s="58"/>
      <c r="I60" s="58"/>
      <c r="J60" s="58"/>
    </row>
    <row r="61" spans="1:10">
      <c r="A61" s="23"/>
      <c r="B61" s="58"/>
      <c r="C61" s="68"/>
      <c r="D61" s="58"/>
      <c r="E61" s="58"/>
      <c r="F61" s="58"/>
      <c r="G61" s="58"/>
      <c r="H61" s="58"/>
      <c r="I61" s="58"/>
      <c r="J61" s="58"/>
    </row>
    <row r="62" spans="1:10">
      <c r="A62" s="23"/>
      <c r="B62" s="58"/>
      <c r="C62" s="68"/>
      <c r="D62" s="58"/>
      <c r="E62" s="58"/>
      <c r="F62" s="58"/>
      <c r="G62" s="58"/>
      <c r="H62" s="58"/>
      <c r="I62" s="58"/>
      <c r="J62" s="58"/>
    </row>
    <row r="63" spans="1:10">
      <c r="A63" s="23"/>
      <c r="B63" s="58"/>
      <c r="C63" s="58"/>
      <c r="D63" s="58"/>
      <c r="E63" s="58"/>
      <c r="F63" s="58"/>
      <c r="G63" s="58"/>
      <c r="H63" s="58"/>
      <c r="I63" s="58"/>
      <c r="J63" s="58"/>
    </row>
    <row r="64" spans="1:10">
      <c r="A64" s="23"/>
      <c r="B64" s="58"/>
      <c r="C64" s="58"/>
      <c r="D64" s="58"/>
      <c r="E64" s="58"/>
      <c r="F64" s="58"/>
      <c r="G64" s="58"/>
      <c r="H64" s="58"/>
      <c r="I64" s="58"/>
      <c r="J64" s="58"/>
    </row>
    <row r="65" spans="1:10">
      <c r="A65" s="23"/>
      <c r="B65" s="58"/>
      <c r="C65" s="68"/>
      <c r="D65" s="58"/>
      <c r="E65" s="58"/>
      <c r="F65" s="58"/>
      <c r="G65" s="58"/>
      <c r="H65" s="58"/>
      <c r="I65" s="58"/>
      <c r="J65" s="58"/>
    </row>
    <row r="66" spans="1:10">
      <c r="A66" s="23"/>
      <c r="B66" s="58"/>
      <c r="C66" s="58"/>
      <c r="D66" s="58"/>
      <c r="E66" s="58"/>
      <c r="F66" s="58"/>
      <c r="G66" s="58"/>
      <c r="H66" s="58"/>
      <c r="I66" s="58"/>
      <c r="J66" s="58"/>
    </row>
    <row r="67" spans="1:10">
      <c r="A67" s="23"/>
      <c r="B67" s="58"/>
      <c r="C67" s="68"/>
      <c r="D67" s="58"/>
      <c r="E67" s="58"/>
      <c r="F67" s="58"/>
      <c r="G67" s="58"/>
      <c r="H67" s="58"/>
      <c r="I67" s="58"/>
      <c r="J67" s="58"/>
    </row>
    <row r="68" spans="1:10">
      <c r="A68" s="23"/>
      <c r="B68" s="58"/>
      <c r="C68" s="68"/>
      <c r="D68" s="58"/>
      <c r="E68" s="58"/>
      <c r="F68" s="58"/>
      <c r="G68" s="58"/>
      <c r="H68" s="58"/>
      <c r="I68" s="58"/>
      <c r="J68" s="58"/>
    </row>
    <row r="69" spans="1:10">
      <c r="A69" s="23"/>
      <c r="B69" s="58"/>
      <c r="C69" s="68"/>
      <c r="D69" s="58"/>
      <c r="E69" s="58"/>
      <c r="F69" s="58"/>
      <c r="G69" s="58"/>
      <c r="H69" s="58"/>
      <c r="I69" s="58"/>
      <c r="J69" s="58"/>
    </row>
    <row r="70" spans="1:10">
      <c r="A70" s="23"/>
      <c r="B70" s="58"/>
      <c r="C70" s="68"/>
      <c r="D70" s="58"/>
      <c r="E70" s="58"/>
      <c r="F70" s="58"/>
      <c r="G70" s="58"/>
      <c r="H70" s="58"/>
      <c r="I70" s="58"/>
      <c r="J70" s="58"/>
    </row>
    <row r="71" spans="1:10">
      <c r="A71" s="23"/>
      <c r="B71" s="58"/>
      <c r="C71" s="68"/>
      <c r="D71" s="58"/>
      <c r="E71" s="58"/>
      <c r="F71" s="58"/>
      <c r="G71" s="58"/>
      <c r="H71" s="58"/>
      <c r="I71" s="58"/>
      <c r="J71" s="58"/>
    </row>
    <row r="72" spans="1:10">
      <c r="A72" s="23"/>
      <c r="B72" s="58"/>
      <c r="C72" s="58"/>
      <c r="D72" s="68"/>
      <c r="E72" s="68"/>
      <c r="F72" s="68"/>
      <c r="G72" s="58"/>
      <c r="H72" s="58"/>
      <c r="I72" s="58"/>
      <c r="J72" s="58"/>
    </row>
    <row r="73" spans="1:10">
      <c r="A73" s="23"/>
      <c r="B73" s="58"/>
      <c r="C73" s="68"/>
      <c r="D73" s="58"/>
      <c r="E73" s="58"/>
      <c r="F73" s="58"/>
      <c r="G73" s="58"/>
      <c r="H73" s="58"/>
      <c r="I73" s="58"/>
      <c r="J73" s="58"/>
    </row>
    <row r="74" spans="1:10">
      <c r="A74" s="23"/>
      <c r="B74" s="58"/>
      <c r="C74" s="68"/>
      <c r="D74" s="58"/>
      <c r="E74" s="58"/>
      <c r="F74" s="58"/>
      <c r="G74" s="58"/>
      <c r="H74" s="58"/>
      <c r="I74" s="58"/>
      <c r="J74" s="58"/>
    </row>
    <row r="75" spans="1:10">
      <c r="A75" s="23"/>
      <c r="B75" s="58"/>
      <c r="C75" s="68"/>
      <c r="D75" s="68"/>
      <c r="E75" s="68"/>
      <c r="F75" s="68"/>
      <c r="G75" s="58"/>
      <c r="H75" s="58"/>
      <c r="I75" s="58"/>
      <c r="J75" s="58"/>
    </row>
    <row r="76" spans="1:10">
      <c r="A76" s="23"/>
      <c r="B76" s="58"/>
      <c r="C76" s="68"/>
      <c r="D76" s="58"/>
      <c r="E76" s="58"/>
      <c r="F76" s="58"/>
      <c r="G76" s="58"/>
      <c r="H76" s="58"/>
      <c r="I76" s="58"/>
      <c r="J76" s="58"/>
    </row>
    <row r="77" spans="1:10">
      <c r="A77" s="23"/>
      <c r="B77" s="58"/>
      <c r="C77" s="68"/>
      <c r="D77" s="58"/>
      <c r="E77" s="58"/>
      <c r="F77" s="58"/>
      <c r="G77" s="58"/>
      <c r="H77" s="58"/>
      <c r="I77" s="58"/>
      <c r="J77" s="58"/>
    </row>
    <row r="78" spans="1:10">
      <c r="A78" s="23"/>
      <c r="B78" s="58"/>
      <c r="C78" s="58"/>
      <c r="D78" s="58"/>
      <c r="E78" s="58"/>
      <c r="F78" s="58"/>
      <c r="G78" s="58"/>
      <c r="H78" s="58"/>
      <c r="I78" s="58"/>
      <c r="J78" s="58"/>
    </row>
    <row r="79" spans="1:10">
      <c r="A79" s="23"/>
      <c r="B79" s="115"/>
      <c r="C79" s="115"/>
      <c r="D79" s="115"/>
      <c r="E79" s="115"/>
      <c r="F79" s="115"/>
      <c r="G79" s="115"/>
      <c r="H79" s="115"/>
      <c r="I79" s="115"/>
      <c r="J79" s="58"/>
    </row>
    <row r="80" spans="1:10">
      <c r="A80" s="23"/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30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{3707CFBE-ED07-494C-85A4-AD262554BAE5}</x14:id>
        </ext>
      </extLst>
    </cfRule>
  </conditionalFormatting>
  <conditionalFormatting sqref="K7:K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{BE876A25-542F-4C83-9E52-5ED2BCCF9746}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707CFBE-ED07-494C-85A4-AD262554BA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I30:I78</xm:sqref>
        </x14:conditionalFormatting>
        <x14:conditionalFormatting xmlns:xm="http://schemas.microsoft.com/office/excel/2006/main">
          <x14:cfRule type="dataBar" id="{BE876A25-542F-4C83-9E52-5ED2BCCF97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K7:K27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workbookViewId="0">
      <selection activeCell="J1" sqref="J1"/>
    </sheetView>
  </sheetViews>
  <sheetFormatPr defaultRowHeight="15"/>
  <cols>
    <col min="3" max="3" width="42.7109375" customWidth="1"/>
    <col min="4" max="5" width="10.28515625" customWidth="1"/>
    <col min="6" max="6" width="6.85546875" customWidth="1"/>
    <col min="7" max="7" width="10.5703125" customWidth="1"/>
    <col min="8" max="8" width="16.7109375" customWidth="1"/>
    <col min="9" max="9" width="9.7109375" customWidth="1"/>
    <col min="10" max="10" width="10.85546875" customWidth="1"/>
  </cols>
  <sheetData>
    <row r="1" spans="1:11">
      <c r="A1" s="38"/>
      <c r="B1" s="38"/>
      <c r="C1" s="38"/>
      <c r="D1" s="5"/>
      <c r="E1" s="5"/>
      <c r="F1" s="5"/>
      <c r="G1" s="38"/>
      <c r="H1" s="38"/>
      <c r="I1" s="38"/>
      <c r="J1" s="38"/>
    </row>
    <row r="2" spans="1:11">
      <c r="A2" s="38"/>
      <c r="B2" s="58"/>
      <c r="C2" s="58"/>
      <c r="D2" s="58"/>
      <c r="E2" s="58"/>
      <c r="F2" s="58"/>
      <c r="G2" s="198"/>
      <c r="H2" s="198"/>
      <c r="I2" s="58"/>
      <c r="J2" s="58"/>
    </row>
    <row r="3" spans="1:11">
      <c r="A3" s="163"/>
      <c r="B3" s="163"/>
      <c r="C3" s="163"/>
      <c r="D3" s="5"/>
      <c r="E3" s="5"/>
      <c r="F3" s="5"/>
      <c r="G3" s="163"/>
      <c r="H3" s="163"/>
      <c r="I3" s="163"/>
      <c r="J3" s="163"/>
      <c r="K3" s="163"/>
    </row>
    <row r="4" spans="1:11">
      <c r="A4" s="163"/>
      <c r="B4" s="120"/>
      <c r="C4" s="107"/>
      <c r="D4" s="163"/>
      <c r="E4" s="163"/>
      <c r="F4" s="163"/>
      <c r="G4" s="163"/>
      <c r="H4" s="163"/>
      <c r="I4" s="49" t="s">
        <v>3</v>
      </c>
      <c r="J4" s="50"/>
      <c r="K4" s="16"/>
    </row>
    <row r="5" spans="1:11">
      <c r="A5" s="163"/>
      <c r="B5" s="119"/>
      <c r="C5" s="108"/>
      <c r="D5" s="46" t="s">
        <v>4</v>
      </c>
      <c r="E5" s="47"/>
      <c r="F5" s="48"/>
      <c r="G5" s="48"/>
      <c r="H5" s="48"/>
      <c r="I5" s="6" t="s">
        <v>0</v>
      </c>
      <c r="J5" s="6" t="s">
        <v>0</v>
      </c>
      <c r="K5" s="17"/>
    </row>
    <row r="6" spans="1:11">
      <c r="A6" s="163"/>
      <c r="B6" s="138" t="s">
        <v>5</v>
      </c>
      <c r="C6" s="109" t="s">
        <v>6</v>
      </c>
      <c r="D6" s="5">
        <v>1</v>
      </c>
      <c r="E6" s="5">
        <v>2</v>
      </c>
      <c r="F6" s="5">
        <v>3</v>
      </c>
      <c r="G6" s="58">
        <v>4</v>
      </c>
      <c r="H6" s="58">
        <v>5</v>
      </c>
      <c r="I6" s="147">
        <v>43586</v>
      </c>
      <c r="J6" s="148">
        <v>44409</v>
      </c>
      <c r="K6" s="6" t="s">
        <v>7</v>
      </c>
    </row>
    <row r="7" spans="1:11">
      <c r="A7" s="163"/>
      <c r="B7" s="122">
        <v>1</v>
      </c>
      <c r="C7" s="118" t="s">
        <v>309</v>
      </c>
      <c r="D7" s="125" t="s">
        <v>9</v>
      </c>
      <c r="E7" s="125" t="s">
        <v>10</v>
      </c>
      <c r="F7" s="125" t="s">
        <v>11</v>
      </c>
      <c r="G7" s="125" t="s">
        <v>325</v>
      </c>
      <c r="H7" s="126" t="s">
        <v>326</v>
      </c>
      <c r="I7" s="140">
        <v>2</v>
      </c>
      <c r="J7" s="8">
        <v>2</v>
      </c>
      <c r="K7" s="140">
        <f t="shared" ref="K7:K29" si="0">J7-I7</f>
        <v>0</v>
      </c>
    </row>
    <row r="8" spans="1:11">
      <c r="A8" s="163"/>
      <c r="B8" s="122">
        <v>2</v>
      </c>
      <c r="C8" s="118" t="s">
        <v>308</v>
      </c>
      <c r="D8" s="125" t="s">
        <v>9</v>
      </c>
      <c r="E8" s="125" t="s">
        <v>10</v>
      </c>
      <c r="F8" s="125" t="s">
        <v>11</v>
      </c>
      <c r="G8" s="125" t="s">
        <v>325</v>
      </c>
      <c r="H8" s="125" t="s">
        <v>326</v>
      </c>
      <c r="I8" s="140">
        <v>3</v>
      </c>
      <c r="J8" s="8">
        <v>3</v>
      </c>
      <c r="K8" s="140">
        <f t="shared" si="0"/>
        <v>0</v>
      </c>
    </row>
    <row r="9" spans="1:11">
      <c r="A9" s="163"/>
      <c r="B9" s="122">
        <v>3</v>
      </c>
      <c r="C9" s="118" t="s">
        <v>324</v>
      </c>
      <c r="D9" s="125" t="s">
        <v>12</v>
      </c>
      <c r="E9" s="125" t="s">
        <v>13</v>
      </c>
      <c r="F9" s="125" t="s">
        <v>14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</row>
    <row r="10" spans="1:11">
      <c r="A10" s="163"/>
      <c r="B10" s="122">
        <v>4</v>
      </c>
      <c r="C10" s="118" t="s">
        <v>306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1</v>
      </c>
      <c r="J10" s="8">
        <v>1</v>
      </c>
      <c r="K10" s="140">
        <f t="shared" si="0"/>
        <v>0</v>
      </c>
    </row>
    <row r="11" spans="1:11">
      <c r="A11" s="163"/>
      <c r="B11" s="122">
        <v>5</v>
      </c>
      <c r="C11" s="118" t="s">
        <v>305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8">
        <v>0</v>
      </c>
      <c r="K11" s="140">
        <f t="shared" si="0"/>
        <v>0</v>
      </c>
    </row>
    <row r="12" spans="1:11">
      <c r="A12" s="163"/>
      <c r="B12" s="122">
        <v>7</v>
      </c>
      <c r="C12" s="118" t="s">
        <v>304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</row>
    <row r="13" spans="1:11">
      <c r="A13" s="163"/>
      <c r="B13" s="122">
        <v>8</v>
      </c>
      <c r="C13" s="118" t="s">
        <v>303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0</v>
      </c>
      <c r="J13" s="8">
        <v>0</v>
      </c>
      <c r="K13" s="140">
        <f t="shared" si="0"/>
        <v>0</v>
      </c>
    </row>
    <row r="14" spans="1:11">
      <c r="A14" s="163"/>
      <c r="B14" s="122">
        <v>6</v>
      </c>
      <c r="C14" s="118" t="s">
        <v>302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2</v>
      </c>
      <c r="J14" s="8">
        <v>2</v>
      </c>
      <c r="K14" s="140">
        <f t="shared" si="0"/>
        <v>0</v>
      </c>
    </row>
    <row r="15" spans="1:11">
      <c r="A15" s="163"/>
      <c r="B15" s="122">
        <v>9</v>
      </c>
      <c r="C15" s="118" t="s">
        <v>301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3</v>
      </c>
      <c r="J15" s="8">
        <v>3</v>
      </c>
      <c r="K15" s="140">
        <f t="shared" si="0"/>
        <v>0</v>
      </c>
    </row>
    <row r="16" spans="1:11" ht="22.5">
      <c r="A16" s="163"/>
      <c r="B16" s="122">
        <v>10</v>
      </c>
      <c r="C16" s="131" t="s">
        <v>300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1</v>
      </c>
      <c r="J16" s="8">
        <v>1</v>
      </c>
      <c r="K16" s="140">
        <f t="shared" si="0"/>
        <v>0</v>
      </c>
    </row>
    <row r="17" spans="1:11">
      <c r="A17" s="163"/>
      <c r="B17" s="122">
        <v>11</v>
      </c>
      <c r="C17" s="118" t="s">
        <v>299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0</v>
      </c>
      <c r="J17" s="8">
        <v>0</v>
      </c>
      <c r="K17" s="140">
        <f t="shared" si="0"/>
        <v>0</v>
      </c>
    </row>
    <row r="18" spans="1:11">
      <c r="A18" s="163"/>
      <c r="B18" s="122">
        <v>12</v>
      </c>
      <c r="C18" s="118" t="s">
        <v>298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8">
        <v>2</v>
      </c>
      <c r="K18" s="140">
        <f t="shared" si="0"/>
        <v>0</v>
      </c>
    </row>
    <row r="19" spans="1:11">
      <c r="A19" s="163"/>
      <c r="B19" s="122">
        <v>13</v>
      </c>
      <c r="C19" s="118" t="s">
        <v>297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2</v>
      </c>
      <c r="J19" s="8">
        <v>2</v>
      </c>
      <c r="K19" s="140">
        <f t="shared" si="0"/>
        <v>0</v>
      </c>
    </row>
    <row r="20" spans="1:11">
      <c r="A20" s="163"/>
      <c r="B20" s="122">
        <v>14</v>
      </c>
      <c r="C20" s="118" t="s">
        <v>296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8">
        <v>1</v>
      </c>
      <c r="K20" s="140">
        <f t="shared" si="0"/>
        <v>-2</v>
      </c>
    </row>
    <row r="21" spans="1:11">
      <c r="A21" s="163"/>
      <c r="B21" s="122">
        <v>15</v>
      </c>
      <c r="C21" s="118" t="s">
        <v>291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2</v>
      </c>
      <c r="J21" s="8">
        <v>2</v>
      </c>
      <c r="K21" s="140">
        <f t="shared" si="0"/>
        <v>0</v>
      </c>
    </row>
    <row r="22" spans="1:11">
      <c r="A22" s="163"/>
      <c r="B22" s="122">
        <v>16</v>
      </c>
      <c r="C22" s="118" t="s">
        <v>292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2</v>
      </c>
      <c r="K22" s="140">
        <f t="shared" si="0"/>
        <v>-1</v>
      </c>
    </row>
    <row r="23" spans="1:11">
      <c r="A23" s="163"/>
      <c r="B23" s="122">
        <v>17</v>
      </c>
      <c r="C23" s="118" t="s">
        <v>293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2</v>
      </c>
      <c r="K23" s="140">
        <f t="shared" si="0"/>
        <v>-1</v>
      </c>
    </row>
    <row r="24" spans="1:11">
      <c r="A24" s="163"/>
      <c r="B24" s="122">
        <v>18</v>
      </c>
      <c r="C24" s="118" t="s">
        <v>294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</row>
    <row r="25" spans="1:11">
      <c r="A25" s="163"/>
      <c r="B25" s="122">
        <v>19</v>
      </c>
      <c r="C25" s="118" t="s">
        <v>290</v>
      </c>
      <c r="D25" s="125" t="s">
        <v>9</v>
      </c>
      <c r="E25" s="125" t="s">
        <v>10</v>
      </c>
      <c r="F25" s="125" t="s">
        <v>11</v>
      </c>
      <c r="G25" s="125" t="s">
        <v>325</v>
      </c>
      <c r="H25" s="125" t="s">
        <v>326</v>
      </c>
      <c r="I25" s="140">
        <v>0</v>
      </c>
      <c r="J25" s="8">
        <v>0</v>
      </c>
      <c r="K25" s="140">
        <f t="shared" si="0"/>
        <v>0</v>
      </c>
    </row>
    <row r="26" spans="1:11">
      <c r="A26" s="163"/>
      <c r="B26" s="122">
        <v>20</v>
      </c>
      <c r="C26" s="118" t="s">
        <v>295</v>
      </c>
      <c r="D26" s="127" t="s">
        <v>9</v>
      </c>
      <c r="E26" s="127" t="s">
        <v>10</v>
      </c>
      <c r="F26" s="127" t="s">
        <v>11</v>
      </c>
      <c r="G26" s="125" t="s">
        <v>325</v>
      </c>
      <c r="H26" s="125" t="s">
        <v>326</v>
      </c>
      <c r="I26" s="10">
        <v>3</v>
      </c>
      <c r="J26" s="11">
        <v>3</v>
      </c>
      <c r="K26" s="10">
        <f t="shared" si="0"/>
        <v>0</v>
      </c>
    </row>
    <row r="27" spans="1:11">
      <c r="A27" s="163"/>
      <c r="B27" s="122">
        <v>21</v>
      </c>
      <c r="C27" s="118" t="s">
        <v>289</v>
      </c>
      <c r="D27" s="125" t="s">
        <v>9</v>
      </c>
      <c r="E27" s="125" t="s">
        <v>10</v>
      </c>
      <c r="F27" s="125" t="s">
        <v>11</v>
      </c>
      <c r="G27" s="125" t="s">
        <v>325</v>
      </c>
      <c r="H27" s="125" t="s">
        <v>326</v>
      </c>
      <c r="I27" s="140">
        <v>0</v>
      </c>
      <c r="J27" s="140">
        <v>0</v>
      </c>
      <c r="K27" s="140">
        <f t="shared" si="0"/>
        <v>0</v>
      </c>
    </row>
    <row r="28" spans="1:11">
      <c r="A28" s="163"/>
      <c r="B28" s="167" t="s">
        <v>349</v>
      </c>
      <c r="C28" s="167"/>
      <c r="D28" s="168"/>
      <c r="E28" s="168"/>
      <c r="F28" s="168"/>
      <c r="G28" s="168"/>
      <c r="H28" s="168"/>
      <c r="I28" s="167">
        <f>SUM(I7:I27)</f>
        <v>34</v>
      </c>
      <c r="J28" s="167">
        <f>SUM(J7:J27)</f>
        <v>30</v>
      </c>
      <c r="K28" s="167">
        <f t="shared" si="0"/>
        <v>-4</v>
      </c>
    </row>
    <row r="29" spans="1:11">
      <c r="A29" s="163"/>
      <c r="B29" s="167" t="s">
        <v>350</v>
      </c>
      <c r="C29" s="167"/>
      <c r="D29" s="168"/>
      <c r="E29" s="168"/>
      <c r="F29" s="168"/>
      <c r="G29" s="168"/>
      <c r="H29" s="168"/>
      <c r="I29" s="169">
        <f>I28/(3*74)</f>
        <v>0.15315315315315314</v>
      </c>
      <c r="J29" s="169">
        <f>J28/(3*74)</f>
        <v>0.13513513513513514</v>
      </c>
      <c r="K29" s="167">
        <f t="shared" si="0"/>
        <v>-1.8018018018018001E-2</v>
      </c>
    </row>
    <row r="30" spans="1:11">
      <c r="A30" s="38"/>
      <c r="B30" s="58"/>
      <c r="C30" s="58"/>
      <c r="D30" s="68"/>
      <c r="E30" s="68"/>
      <c r="F30" s="68"/>
      <c r="G30" s="58"/>
      <c r="H30" s="58"/>
      <c r="I30" s="58"/>
      <c r="J30" s="58"/>
    </row>
    <row r="31" spans="1:11">
      <c r="A31" s="38"/>
      <c r="B31" s="58"/>
      <c r="C31" s="68"/>
      <c r="D31" s="58"/>
      <c r="E31" s="58"/>
      <c r="F31" s="58"/>
      <c r="G31" s="58"/>
      <c r="H31" s="58"/>
      <c r="I31" s="58"/>
      <c r="J31" s="58"/>
    </row>
    <row r="32" spans="1:11">
      <c r="A32" s="38"/>
      <c r="B32" s="58"/>
      <c r="C32" s="58"/>
      <c r="D32" s="58"/>
      <c r="E32" s="58"/>
      <c r="F32" s="58"/>
      <c r="G32" s="58"/>
      <c r="H32" s="58"/>
      <c r="I32" s="58"/>
      <c r="J32" s="58"/>
    </row>
    <row r="33" spans="1:10">
      <c r="A33" s="38"/>
      <c r="B33" s="58"/>
      <c r="C33" s="58"/>
      <c r="D33" s="58"/>
      <c r="E33" s="58"/>
      <c r="F33" s="58"/>
      <c r="G33" s="58"/>
      <c r="H33" s="58"/>
      <c r="I33" s="58"/>
      <c r="J33" s="58"/>
    </row>
    <row r="34" spans="1:10">
      <c r="A34" s="38"/>
      <c r="B34" s="58"/>
      <c r="C34" s="58"/>
      <c r="D34" s="58"/>
      <c r="E34" s="58"/>
      <c r="F34" s="58"/>
      <c r="G34" s="58"/>
      <c r="H34" s="58"/>
      <c r="I34" s="58"/>
      <c r="J34" s="58"/>
    </row>
    <row r="35" spans="1:10">
      <c r="A35" s="38"/>
      <c r="B35" s="58"/>
      <c r="C35" s="58"/>
      <c r="D35" s="58"/>
      <c r="E35" s="58"/>
      <c r="F35" s="58"/>
      <c r="G35" s="58"/>
      <c r="H35" s="58"/>
      <c r="I35" s="58"/>
      <c r="J35" s="58"/>
    </row>
    <row r="36" spans="1:10">
      <c r="A36" s="38"/>
      <c r="B36" s="58"/>
      <c r="C36" s="58"/>
      <c r="D36" s="114"/>
      <c r="E36" s="58"/>
      <c r="F36" s="58"/>
      <c r="G36" s="58"/>
      <c r="H36" s="58"/>
      <c r="I36" s="58"/>
      <c r="J36" s="58"/>
    </row>
    <row r="37" spans="1:10">
      <c r="A37" s="38"/>
      <c r="B37" s="58"/>
      <c r="C37" s="68"/>
      <c r="D37" s="58"/>
      <c r="E37" s="58"/>
      <c r="F37" s="58"/>
      <c r="G37" s="58"/>
      <c r="H37" s="58"/>
      <c r="I37" s="58"/>
      <c r="J37" s="58"/>
    </row>
    <row r="38" spans="1:10">
      <c r="A38" s="38"/>
      <c r="B38" s="58"/>
      <c r="C38" s="58"/>
      <c r="D38" s="58"/>
      <c r="E38" s="58"/>
      <c r="F38" s="58"/>
      <c r="G38" s="58"/>
      <c r="H38" s="58"/>
      <c r="I38" s="58"/>
      <c r="J38" s="58"/>
    </row>
    <row r="39" spans="1:10">
      <c r="A39" s="38"/>
      <c r="B39" s="58"/>
      <c r="C39" s="58"/>
      <c r="D39" s="58"/>
      <c r="E39" s="58"/>
      <c r="F39" s="58"/>
      <c r="G39" s="58"/>
      <c r="H39" s="58"/>
      <c r="I39" s="58"/>
      <c r="J39" s="58"/>
    </row>
    <row r="40" spans="1:10">
      <c r="A40" s="38"/>
      <c r="B40" s="58"/>
      <c r="C40" s="58"/>
      <c r="D40" s="58"/>
      <c r="E40" s="58"/>
      <c r="F40" s="58"/>
      <c r="G40" s="58"/>
      <c r="H40" s="58"/>
      <c r="I40" s="58"/>
      <c r="J40" s="58"/>
    </row>
    <row r="41" spans="1:10">
      <c r="A41" s="38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38"/>
      <c r="B42" s="58"/>
      <c r="C42" s="68"/>
      <c r="D42" s="58"/>
      <c r="E42" s="58"/>
      <c r="F42" s="58"/>
      <c r="G42" s="58"/>
      <c r="H42" s="58"/>
      <c r="I42" s="58"/>
      <c r="J42" s="58"/>
    </row>
    <row r="43" spans="1:10">
      <c r="A43" s="38"/>
      <c r="B43" s="58"/>
      <c r="C43" s="68"/>
      <c r="D43" s="58"/>
      <c r="E43" s="58"/>
      <c r="F43" s="58"/>
      <c r="G43" s="58"/>
      <c r="H43" s="58"/>
      <c r="I43" s="58"/>
      <c r="J43" s="58"/>
    </row>
    <row r="44" spans="1:10">
      <c r="A44" s="38"/>
      <c r="B44" s="58"/>
      <c r="C44" s="68"/>
      <c r="D44" s="68"/>
      <c r="E44" s="68"/>
      <c r="F44" s="68"/>
      <c r="G44" s="58"/>
      <c r="H44" s="58"/>
      <c r="I44" s="58"/>
      <c r="J44" s="58"/>
    </row>
    <row r="45" spans="1:10">
      <c r="A45" s="38"/>
      <c r="B45" s="58"/>
      <c r="C45" s="58"/>
      <c r="D45" s="58"/>
      <c r="E45" s="58"/>
      <c r="F45" s="58"/>
      <c r="G45" s="58"/>
      <c r="H45" s="58"/>
      <c r="I45" s="58"/>
      <c r="J45" s="58"/>
    </row>
    <row r="46" spans="1:10">
      <c r="A46" s="38"/>
      <c r="B46" s="58"/>
      <c r="C46" s="68"/>
      <c r="D46" s="58"/>
      <c r="E46" s="58"/>
      <c r="F46" s="58"/>
      <c r="G46" s="58"/>
      <c r="H46" s="58"/>
      <c r="I46" s="58"/>
      <c r="J46" s="58"/>
    </row>
    <row r="47" spans="1:10">
      <c r="A47" s="38"/>
      <c r="B47" s="58"/>
      <c r="C47" s="68"/>
      <c r="D47" s="68"/>
      <c r="E47" s="68"/>
      <c r="F47" s="68"/>
      <c r="G47" s="58"/>
      <c r="H47" s="58"/>
      <c r="I47" s="58"/>
      <c r="J47" s="58"/>
    </row>
    <row r="48" spans="1:10">
      <c r="A48" s="38"/>
      <c r="B48" s="58"/>
      <c r="C48" s="58"/>
      <c r="D48" s="68"/>
      <c r="E48" s="68"/>
      <c r="F48" s="68"/>
      <c r="G48" s="58"/>
      <c r="H48" s="58"/>
      <c r="I48" s="58"/>
      <c r="J48" s="58"/>
    </row>
    <row r="49" spans="1:10">
      <c r="A49" s="38"/>
      <c r="B49" s="58"/>
      <c r="C49" s="58"/>
      <c r="D49" s="68"/>
      <c r="E49" s="68"/>
      <c r="F49" s="68"/>
      <c r="G49" s="58"/>
      <c r="H49" s="58"/>
      <c r="I49" s="58"/>
      <c r="J49" s="58"/>
    </row>
    <row r="50" spans="1:10">
      <c r="A50" s="38"/>
      <c r="B50" s="58"/>
      <c r="C50" s="68"/>
      <c r="D50" s="58"/>
      <c r="E50" s="58"/>
      <c r="F50" s="58"/>
      <c r="G50" s="58"/>
      <c r="H50" s="58"/>
      <c r="I50" s="58"/>
      <c r="J50" s="58"/>
    </row>
    <row r="51" spans="1:10">
      <c r="A51" s="38"/>
      <c r="B51" s="58"/>
      <c r="C51" s="68"/>
      <c r="D51" s="58"/>
      <c r="E51" s="58"/>
      <c r="F51" s="58"/>
      <c r="G51" s="58"/>
      <c r="H51" s="58"/>
      <c r="I51" s="58"/>
      <c r="J51" s="58"/>
    </row>
    <row r="52" spans="1:10">
      <c r="A52" s="38"/>
      <c r="B52" s="58"/>
      <c r="C52" s="58"/>
      <c r="D52" s="68"/>
      <c r="E52" s="68"/>
      <c r="F52" s="68"/>
      <c r="G52" s="58"/>
      <c r="H52" s="58"/>
      <c r="I52" s="58"/>
      <c r="J52" s="58"/>
    </row>
    <row r="53" spans="1:10">
      <c r="A53" s="38"/>
      <c r="B53" s="58"/>
      <c r="C53" s="58"/>
      <c r="D53" s="68"/>
      <c r="E53" s="68"/>
      <c r="F53" s="68"/>
      <c r="G53" s="58"/>
      <c r="H53" s="58"/>
      <c r="I53" s="58"/>
      <c r="J53" s="58"/>
    </row>
    <row r="54" spans="1:10">
      <c r="A54" s="38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38"/>
      <c r="B55" s="58"/>
      <c r="C55" s="68"/>
      <c r="D55" s="68"/>
      <c r="E55" s="68"/>
      <c r="F55" s="68"/>
      <c r="G55" s="58"/>
      <c r="H55" s="58"/>
      <c r="I55" s="58"/>
      <c r="J55" s="58"/>
    </row>
    <row r="56" spans="1:10">
      <c r="A56" s="38"/>
      <c r="B56" s="58"/>
      <c r="C56" s="68"/>
      <c r="D56" s="58"/>
      <c r="E56" s="58"/>
      <c r="F56" s="58"/>
      <c r="G56" s="58"/>
      <c r="H56" s="58"/>
      <c r="I56" s="58"/>
      <c r="J56" s="58"/>
    </row>
    <row r="57" spans="1:10">
      <c r="A57" s="38"/>
      <c r="B57" s="58"/>
      <c r="C57" s="68"/>
      <c r="D57" s="58"/>
      <c r="E57" s="58"/>
      <c r="F57" s="58"/>
      <c r="G57" s="58"/>
      <c r="H57" s="58"/>
      <c r="I57" s="58"/>
      <c r="J57" s="58"/>
    </row>
    <row r="58" spans="1:10">
      <c r="A58" s="38"/>
      <c r="B58" s="58"/>
      <c r="C58" s="68"/>
      <c r="D58" s="58"/>
      <c r="E58" s="58"/>
      <c r="F58" s="58"/>
      <c r="G58" s="58"/>
      <c r="H58" s="58"/>
      <c r="I58" s="58"/>
      <c r="J58" s="58"/>
    </row>
    <row r="59" spans="1:10">
      <c r="A59" s="38"/>
      <c r="B59" s="58"/>
      <c r="C59" s="68"/>
      <c r="D59" s="58"/>
      <c r="E59" s="58"/>
      <c r="F59" s="58"/>
      <c r="G59" s="58"/>
      <c r="H59" s="58"/>
      <c r="I59" s="58"/>
      <c r="J59" s="58"/>
    </row>
    <row r="60" spans="1:10">
      <c r="A60" s="38"/>
      <c r="B60" s="58"/>
      <c r="C60" s="68"/>
      <c r="D60" s="58"/>
      <c r="E60" s="58"/>
      <c r="F60" s="58"/>
      <c r="G60" s="58"/>
      <c r="H60" s="58"/>
      <c r="I60" s="58"/>
      <c r="J60" s="58"/>
    </row>
    <row r="61" spans="1:10">
      <c r="A61" s="38"/>
      <c r="B61" s="58"/>
      <c r="C61" s="68"/>
      <c r="D61" s="58"/>
      <c r="E61" s="58"/>
      <c r="F61" s="58"/>
      <c r="G61" s="58"/>
      <c r="H61" s="58"/>
      <c r="I61" s="58"/>
      <c r="J61" s="58"/>
    </row>
    <row r="62" spans="1:10">
      <c r="A62" s="38"/>
      <c r="B62" s="58"/>
      <c r="C62" s="68"/>
      <c r="D62" s="58"/>
      <c r="E62" s="58"/>
      <c r="F62" s="58"/>
      <c r="G62" s="58"/>
      <c r="H62" s="58"/>
      <c r="I62" s="58"/>
      <c r="J62" s="58"/>
    </row>
    <row r="63" spans="1:10">
      <c r="A63" s="38"/>
      <c r="B63" s="58"/>
      <c r="C63" s="58"/>
      <c r="D63" s="58"/>
      <c r="E63" s="58"/>
      <c r="F63" s="58"/>
      <c r="G63" s="58"/>
      <c r="H63" s="58"/>
      <c r="I63" s="58"/>
      <c r="J63" s="58"/>
    </row>
    <row r="64" spans="1:10">
      <c r="A64" s="38"/>
      <c r="B64" s="58"/>
      <c r="C64" s="58"/>
      <c r="D64" s="58"/>
      <c r="E64" s="58"/>
      <c r="F64" s="58"/>
      <c r="G64" s="58"/>
      <c r="H64" s="58"/>
      <c r="I64" s="58"/>
      <c r="J64" s="58"/>
    </row>
    <row r="65" spans="1:10">
      <c r="A65" s="38"/>
      <c r="B65" s="58"/>
      <c r="C65" s="68"/>
      <c r="D65" s="58"/>
      <c r="E65" s="58"/>
      <c r="F65" s="58"/>
      <c r="G65" s="58"/>
      <c r="H65" s="58"/>
      <c r="I65" s="58"/>
      <c r="J65" s="58"/>
    </row>
    <row r="66" spans="1:10">
      <c r="A66" s="38"/>
      <c r="B66" s="58"/>
      <c r="C66" s="58"/>
      <c r="D66" s="58"/>
      <c r="E66" s="58"/>
      <c r="F66" s="58"/>
      <c r="G66" s="58"/>
      <c r="H66" s="58"/>
      <c r="I66" s="58"/>
      <c r="J66" s="58"/>
    </row>
    <row r="67" spans="1:10">
      <c r="A67" s="38"/>
      <c r="B67" s="58"/>
      <c r="C67" s="68"/>
      <c r="D67" s="58"/>
      <c r="E67" s="58"/>
      <c r="F67" s="58"/>
      <c r="G67" s="58"/>
      <c r="H67" s="58"/>
      <c r="I67" s="58"/>
      <c r="J67" s="58"/>
    </row>
    <row r="68" spans="1:10">
      <c r="A68" s="38"/>
      <c r="B68" s="58"/>
      <c r="C68" s="68"/>
      <c r="D68" s="58"/>
      <c r="E68" s="58"/>
      <c r="F68" s="58"/>
      <c r="G68" s="58"/>
      <c r="H68" s="58"/>
      <c r="I68" s="58"/>
      <c r="J68" s="58"/>
    </row>
    <row r="69" spans="1:10">
      <c r="A69" s="38"/>
      <c r="B69" s="58"/>
      <c r="C69" s="68"/>
      <c r="D69" s="58"/>
      <c r="E69" s="58"/>
      <c r="F69" s="58"/>
      <c r="G69" s="58"/>
      <c r="H69" s="58"/>
      <c r="I69" s="58"/>
      <c r="J69" s="58"/>
    </row>
    <row r="70" spans="1:10">
      <c r="A70" s="38"/>
      <c r="B70" s="58"/>
      <c r="C70" s="68"/>
      <c r="D70" s="58"/>
      <c r="E70" s="58"/>
      <c r="F70" s="58"/>
      <c r="G70" s="58"/>
      <c r="H70" s="58"/>
      <c r="I70" s="58"/>
      <c r="J70" s="58"/>
    </row>
    <row r="71" spans="1:10">
      <c r="A71" s="38"/>
      <c r="B71" s="58"/>
      <c r="C71" s="68"/>
      <c r="D71" s="58"/>
      <c r="E71" s="58"/>
      <c r="F71" s="58"/>
      <c r="G71" s="58"/>
      <c r="H71" s="58"/>
      <c r="I71" s="58"/>
      <c r="J71" s="58"/>
    </row>
    <row r="72" spans="1:10">
      <c r="A72" s="38"/>
      <c r="B72" s="58"/>
      <c r="C72" s="58"/>
      <c r="D72" s="68"/>
      <c r="E72" s="68"/>
      <c r="F72" s="68"/>
      <c r="G72" s="58"/>
      <c r="H72" s="58"/>
      <c r="I72" s="58"/>
      <c r="J72" s="58"/>
    </row>
    <row r="73" spans="1:10">
      <c r="A73" s="38"/>
      <c r="B73" s="58"/>
      <c r="C73" s="68"/>
      <c r="D73" s="58"/>
      <c r="E73" s="58"/>
      <c r="F73" s="58"/>
      <c r="G73" s="58"/>
      <c r="H73" s="58"/>
      <c r="I73" s="58"/>
      <c r="J73" s="58"/>
    </row>
    <row r="74" spans="1:10">
      <c r="A74" s="38"/>
      <c r="B74" s="58"/>
      <c r="C74" s="68"/>
      <c r="D74" s="58"/>
      <c r="E74" s="58"/>
      <c r="F74" s="58"/>
      <c r="G74" s="58"/>
      <c r="H74" s="58"/>
      <c r="I74" s="58"/>
      <c r="J74" s="58"/>
    </row>
    <row r="75" spans="1:10">
      <c r="A75" s="38"/>
      <c r="B75" s="58"/>
      <c r="C75" s="68"/>
      <c r="D75" s="68"/>
      <c r="E75" s="68"/>
      <c r="F75" s="68"/>
      <c r="G75" s="58"/>
      <c r="H75" s="58"/>
      <c r="I75" s="58"/>
      <c r="J75" s="58"/>
    </row>
    <row r="76" spans="1:10">
      <c r="A76" s="38"/>
      <c r="B76" s="58"/>
      <c r="C76" s="68"/>
      <c r="D76" s="58"/>
      <c r="E76" s="58"/>
      <c r="F76" s="58"/>
      <c r="G76" s="58"/>
      <c r="H76" s="58"/>
      <c r="I76" s="58"/>
      <c r="J76" s="58"/>
    </row>
    <row r="77" spans="1:10">
      <c r="A77" s="38"/>
      <c r="B77" s="58"/>
      <c r="C77" s="68"/>
      <c r="D77" s="58"/>
      <c r="E77" s="58"/>
      <c r="F77" s="58"/>
      <c r="G77" s="58"/>
      <c r="H77" s="58"/>
      <c r="I77" s="58"/>
      <c r="J77" s="58"/>
    </row>
    <row r="78" spans="1:10">
      <c r="A78" s="38"/>
      <c r="B78" s="58"/>
      <c r="C78" s="58"/>
      <c r="D78" s="58"/>
      <c r="E78" s="58"/>
      <c r="F78" s="58"/>
      <c r="G78" s="58"/>
      <c r="H78" s="58"/>
      <c r="I78" s="58"/>
      <c r="J78" s="58"/>
    </row>
    <row r="79" spans="1:10">
      <c r="A79" s="38"/>
      <c r="B79" s="115"/>
      <c r="C79" s="115"/>
      <c r="D79" s="115"/>
      <c r="E79" s="115"/>
      <c r="F79" s="115"/>
      <c r="G79" s="115"/>
      <c r="H79" s="115"/>
      <c r="I79" s="115"/>
      <c r="J79" s="58"/>
    </row>
    <row r="80" spans="1:10">
      <c r="A80" s="38"/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30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{A0DBB386-D622-4560-B7E4-B24FB6626C5C}</x14:id>
        </ext>
      </extLst>
    </cfRule>
  </conditionalFormatting>
  <conditionalFormatting sqref="K7:K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{64EA5733-7486-4E17-82A7-07D99437F9B0}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0DBB386-D622-4560-B7E4-B24FB6626C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I30:I78</xm:sqref>
        </x14:conditionalFormatting>
        <x14:conditionalFormatting xmlns:xm="http://schemas.microsoft.com/office/excel/2006/main">
          <x14:cfRule type="dataBar" id="{64EA5733-7486-4E17-82A7-07D99437F9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K7:K27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workbookViewId="0">
      <selection activeCell="I18" sqref="I18"/>
    </sheetView>
  </sheetViews>
  <sheetFormatPr defaultRowHeight="15"/>
  <cols>
    <col min="3" max="3" width="42.7109375" customWidth="1"/>
    <col min="5" max="5" width="11.140625" customWidth="1"/>
    <col min="7" max="7" width="11.140625" customWidth="1"/>
    <col min="8" max="8" width="15.85546875" customWidth="1"/>
    <col min="9" max="9" width="8.7109375" customWidth="1"/>
    <col min="11" max="11" width="11.28515625" customWidth="1"/>
  </cols>
  <sheetData>
    <row r="1" spans="1:11">
      <c r="A1" s="23"/>
      <c r="B1" s="23"/>
      <c r="C1" s="23"/>
      <c r="D1" s="5"/>
      <c r="E1" s="5"/>
      <c r="F1" s="5"/>
      <c r="G1" s="23"/>
      <c r="H1" s="23"/>
      <c r="I1" s="23"/>
      <c r="J1" s="23"/>
    </row>
    <row r="2" spans="1:11">
      <c r="A2" s="23"/>
      <c r="B2" s="58"/>
      <c r="C2" s="58"/>
      <c r="D2" s="58"/>
      <c r="E2" s="58"/>
      <c r="F2" s="58"/>
      <c r="G2" s="198"/>
      <c r="H2" s="198"/>
      <c r="I2" s="58"/>
      <c r="J2" s="58"/>
    </row>
    <row r="3" spans="1:11">
      <c r="A3" s="23"/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1:11">
      <c r="A4" s="23"/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1:11">
      <c r="A5" s="23"/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1:11">
      <c r="A6" s="23"/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2</v>
      </c>
      <c r="J6" s="8">
        <v>2</v>
      </c>
      <c r="K6" s="140">
        <f t="shared" ref="K6:K28" si="0">J6-I6</f>
        <v>0</v>
      </c>
    </row>
    <row r="7" spans="1:11">
      <c r="A7" s="23"/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8">
        <v>3</v>
      </c>
      <c r="K7" s="140">
        <f t="shared" si="0"/>
        <v>0</v>
      </c>
    </row>
    <row r="8" spans="1:11">
      <c r="A8" s="23"/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8">
        <v>1</v>
      </c>
      <c r="K8" s="140">
        <f t="shared" si="0"/>
        <v>0</v>
      </c>
    </row>
    <row r="9" spans="1:11">
      <c r="A9" s="23"/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</row>
    <row r="10" spans="1:11">
      <c r="A10" s="23"/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0</v>
      </c>
      <c r="J10" s="8">
        <v>0</v>
      </c>
      <c r="K10" s="140">
        <f t="shared" si="0"/>
        <v>0</v>
      </c>
    </row>
    <row r="11" spans="1:11">
      <c r="A11" s="23"/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8">
        <v>0</v>
      </c>
      <c r="K11" s="140">
        <f t="shared" si="0"/>
        <v>0</v>
      </c>
    </row>
    <row r="12" spans="1:11">
      <c r="A12" s="23"/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</row>
    <row r="13" spans="1:11">
      <c r="A13" s="23"/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2</v>
      </c>
      <c r="J13" s="8">
        <v>2</v>
      </c>
      <c r="K13" s="140">
        <f t="shared" si="0"/>
        <v>0</v>
      </c>
    </row>
    <row r="14" spans="1:11">
      <c r="A14" s="23"/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8">
        <v>3</v>
      </c>
      <c r="K14" s="140">
        <f t="shared" si="0"/>
        <v>0</v>
      </c>
    </row>
    <row r="15" spans="1:11" ht="22.5">
      <c r="A15" s="23"/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8">
        <v>1</v>
      </c>
      <c r="K15" s="140">
        <f t="shared" si="0"/>
        <v>0</v>
      </c>
    </row>
    <row r="16" spans="1:11">
      <c r="A16" s="23"/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8">
        <v>2</v>
      </c>
      <c r="K16" s="140">
        <f t="shared" si="0"/>
        <v>0</v>
      </c>
    </row>
    <row r="17" spans="1:11">
      <c r="A17" s="23"/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</row>
    <row r="18" spans="1:11">
      <c r="A18" s="23"/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0</v>
      </c>
      <c r="J18" s="8">
        <v>0</v>
      </c>
      <c r="K18" s="140">
        <f t="shared" si="0"/>
        <v>0</v>
      </c>
    </row>
    <row r="19" spans="1:11">
      <c r="A19" s="23"/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2</v>
      </c>
      <c r="J19" s="8">
        <v>1</v>
      </c>
      <c r="K19" s="140">
        <f t="shared" si="0"/>
        <v>-1</v>
      </c>
    </row>
    <row r="20" spans="1:11">
      <c r="A20" s="23"/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8">
        <v>2</v>
      </c>
      <c r="K20" s="140">
        <f t="shared" si="0"/>
        <v>-1</v>
      </c>
    </row>
    <row r="21" spans="1:11">
      <c r="A21" s="23"/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8">
        <v>2</v>
      </c>
      <c r="K21" s="140">
        <f t="shared" si="0"/>
        <v>-1</v>
      </c>
    </row>
    <row r="22" spans="1:11">
      <c r="A22" s="23"/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3</v>
      </c>
      <c r="K22" s="140">
        <f t="shared" si="0"/>
        <v>0</v>
      </c>
    </row>
    <row r="23" spans="1:11">
      <c r="A23" s="23"/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</row>
    <row r="24" spans="1:11">
      <c r="A24" s="23"/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</row>
    <row r="25" spans="1:11">
      <c r="A25" s="23"/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3</v>
      </c>
      <c r="K25" s="10">
        <f t="shared" si="0"/>
        <v>0</v>
      </c>
    </row>
    <row r="26" spans="1:11">
      <c r="A26" s="23"/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0</v>
      </c>
      <c r="J26" s="140">
        <v>0</v>
      </c>
      <c r="K26" s="140">
        <f t="shared" si="0"/>
        <v>0</v>
      </c>
    </row>
    <row r="27" spans="1:11">
      <c r="A27" s="23"/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37</v>
      </c>
      <c r="J27" s="167">
        <f>SUM(J6:J26)</f>
        <v>34</v>
      </c>
      <c r="K27" s="167">
        <f t="shared" si="0"/>
        <v>-3</v>
      </c>
    </row>
    <row r="28" spans="1:11">
      <c r="A28" s="23"/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0.16666666666666666</v>
      </c>
      <c r="J28" s="169">
        <f>J27/(3*74)</f>
        <v>0.15315315315315314</v>
      </c>
      <c r="K28" s="167">
        <f t="shared" si="0"/>
        <v>-1.3513513513513514E-2</v>
      </c>
    </row>
    <row r="29" spans="1:11">
      <c r="A29" s="23"/>
      <c r="B29" s="58"/>
      <c r="C29" s="58"/>
      <c r="D29" s="58"/>
      <c r="E29" s="58"/>
      <c r="F29" s="58"/>
      <c r="G29" s="58"/>
      <c r="H29" s="58"/>
      <c r="I29" s="58"/>
      <c r="J29" s="58"/>
    </row>
    <row r="30" spans="1:11">
      <c r="A30" s="23"/>
      <c r="B30" s="58"/>
      <c r="C30" s="58"/>
      <c r="D30" s="68"/>
      <c r="E30" s="68"/>
      <c r="F30" s="68"/>
      <c r="G30" s="58"/>
      <c r="H30" s="58"/>
      <c r="I30" s="58"/>
      <c r="J30" s="58"/>
    </row>
    <row r="31" spans="1:11">
      <c r="A31" s="23"/>
      <c r="B31" s="58"/>
      <c r="C31" s="68"/>
      <c r="D31" s="58"/>
      <c r="E31" s="58"/>
      <c r="F31" s="58"/>
      <c r="G31" s="58"/>
      <c r="H31" s="58"/>
      <c r="I31" s="58"/>
      <c r="J31" s="58"/>
    </row>
    <row r="32" spans="1:11">
      <c r="A32" s="23"/>
      <c r="B32" s="58"/>
      <c r="C32" s="58"/>
      <c r="D32" s="58"/>
      <c r="E32" s="58"/>
      <c r="F32" s="58"/>
      <c r="G32" s="58"/>
      <c r="H32" s="58"/>
      <c r="I32" s="58"/>
      <c r="J32" s="58"/>
    </row>
    <row r="33" spans="1:10">
      <c r="A33" s="23"/>
      <c r="B33" s="58"/>
      <c r="C33" s="58"/>
      <c r="D33" s="58"/>
      <c r="E33" s="58"/>
      <c r="F33" s="58"/>
      <c r="G33" s="58"/>
      <c r="H33" s="58"/>
      <c r="I33" s="58"/>
      <c r="J33" s="58"/>
    </row>
    <row r="34" spans="1:10">
      <c r="A34" s="23"/>
      <c r="B34" s="58"/>
      <c r="C34" s="58"/>
      <c r="D34" s="58"/>
      <c r="E34" s="58"/>
      <c r="F34" s="58"/>
      <c r="G34" s="58"/>
      <c r="H34" s="58"/>
      <c r="I34" s="58"/>
      <c r="J34" s="58"/>
    </row>
    <row r="35" spans="1:10">
      <c r="A35" s="23"/>
      <c r="B35" s="58"/>
      <c r="C35" s="58"/>
      <c r="D35" s="58"/>
      <c r="E35" s="58"/>
      <c r="F35" s="58"/>
      <c r="G35" s="58"/>
      <c r="H35" s="58"/>
      <c r="I35" s="58"/>
      <c r="J35" s="58"/>
    </row>
    <row r="36" spans="1:10">
      <c r="A36" s="23"/>
      <c r="B36" s="58"/>
      <c r="C36" s="58"/>
      <c r="D36" s="114"/>
      <c r="E36" s="58"/>
      <c r="F36" s="58"/>
      <c r="G36" s="58"/>
      <c r="H36" s="58"/>
      <c r="I36" s="58"/>
      <c r="J36" s="58"/>
    </row>
    <row r="37" spans="1:10">
      <c r="A37" s="23"/>
      <c r="B37" s="58"/>
      <c r="C37" s="68"/>
      <c r="D37" s="58"/>
      <c r="E37" s="58"/>
      <c r="F37" s="58"/>
      <c r="G37" s="58"/>
      <c r="H37" s="58"/>
      <c r="I37" s="58"/>
      <c r="J37" s="58"/>
    </row>
    <row r="38" spans="1:10">
      <c r="A38" s="23"/>
      <c r="B38" s="58"/>
      <c r="C38" s="58"/>
      <c r="D38" s="58"/>
      <c r="E38" s="58"/>
      <c r="F38" s="58"/>
      <c r="G38" s="58"/>
      <c r="H38" s="58"/>
      <c r="I38" s="58"/>
      <c r="J38" s="58"/>
    </row>
    <row r="39" spans="1:10">
      <c r="A39" s="23"/>
      <c r="B39" s="58"/>
      <c r="C39" s="58"/>
      <c r="D39" s="58"/>
      <c r="E39" s="58"/>
      <c r="F39" s="58"/>
      <c r="G39" s="58"/>
      <c r="H39" s="58"/>
      <c r="I39" s="58"/>
      <c r="J39" s="58"/>
    </row>
    <row r="40" spans="1:10">
      <c r="A40" s="23"/>
      <c r="B40" s="58"/>
      <c r="C40" s="58"/>
      <c r="D40" s="58"/>
      <c r="E40" s="58"/>
      <c r="F40" s="58"/>
      <c r="G40" s="58"/>
      <c r="H40" s="58"/>
      <c r="I40" s="58"/>
      <c r="J40" s="58"/>
    </row>
    <row r="41" spans="1:10">
      <c r="A41" s="23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23"/>
      <c r="B42" s="58"/>
      <c r="C42" s="68"/>
      <c r="D42" s="58"/>
      <c r="E42" s="58"/>
      <c r="F42" s="58"/>
      <c r="G42" s="58"/>
      <c r="H42" s="58"/>
      <c r="I42" s="58"/>
      <c r="J42" s="58"/>
    </row>
    <row r="43" spans="1:10">
      <c r="A43" s="23"/>
      <c r="B43" s="58"/>
      <c r="C43" s="68"/>
      <c r="D43" s="58"/>
      <c r="E43" s="58"/>
      <c r="F43" s="58"/>
      <c r="G43" s="58"/>
      <c r="H43" s="58"/>
      <c r="I43" s="58"/>
      <c r="J43" s="58"/>
    </row>
    <row r="44" spans="1:10">
      <c r="A44" s="23"/>
      <c r="B44" s="58"/>
      <c r="C44" s="68"/>
      <c r="D44" s="68"/>
      <c r="E44" s="68"/>
      <c r="F44" s="68"/>
      <c r="G44" s="58"/>
      <c r="H44" s="58"/>
      <c r="I44" s="58"/>
      <c r="J44" s="58"/>
    </row>
    <row r="45" spans="1:10">
      <c r="A45" s="23"/>
      <c r="B45" s="58"/>
      <c r="C45" s="58"/>
      <c r="D45" s="58"/>
      <c r="E45" s="58"/>
      <c r="F45" s="58"/>
      <c r="G45" s="58"/>
      <c r="H45" s="58"/>
      <c r="I45" s="58"/>
      <c r="J45" s="58"/>
    </row>
    <row r="46" spans="1:10">
      <c r="A46" s="23"/>
      <c r="B46" s="58"/>
      <c r="C46" s="68"/>
      <c r="D46" s="58"/>
      <c r="E46" s="58"/>
      <c r="F46" s="58"/>
      <c r="G46" s="58"/>
      <c r="H46" s="58"/>
      <c r="I46" s="58"/>
      <c r="J46" s="58"/>
    </row>
    <row r="47" spans="1:10">
      <c r="A47" s="23"/>
      <c r="B47" s="58"/>
      <c r="C47" s="68"/>
      <c r="D47" s="68"/>
      <c r="E47" s="68"/>
      <c r="F47" s="68"/>
      <c r="G47" s="58"/>
      <c r="H47" s="58"/>
      <c r="I47" s="58"/>
      <c r="J47" s="58"/>
    </row>
    <row r="48" spans="1:10">
      <c r="A48" s="23"/>
      <c r="B48" s="58"/>
      <c r="C48" s="58"/>
      <c r="D48" s="68"/>
      <c r="E48" s="68"/>
      <c r="F48" s="68"/>
      <c r="G48" s="58"/>
      <c r="H48" s="58"/>
      <c r="I48" s="58"/>
      <c r="J48" s="58"/>
    </row>
    <row r="49" spans="1:10">
      <c r="A49" s="23"/>
      <c r="B49" s="58"/>
      <c r="C49" s="58"/>
      <c r="D49" s="68"/>
      <c r="E49" s="68"/>
      <c r="F49" s="68"/>
      <c r="G49" s="58"/>
      <c r="H49" s="58"/>
      <c r="I49" s="58"/>
      <c r="J49" s="58"/>
    </row>
    <row r="50" spans="1:10">
      <c r="A50" s="23"/>
      <c r="B50" s="58"/>
      <c r="C50" s="68"/>
      <c r="D50" s="58"/>
      <c r="E50" s="58"/>
      <c r="F50" s="58"/>
      <c r="G50" s="58"/>
      <c r="H50" s="58"/>
      <c r="I50" s="58"/>
      <c r="J50" s="58"/>
    </row>
    <row r="51" spans="1:10">
      <c r="A51" s="23"/>
      <c r="B51" s="58"/>
      <c r="C51" s="68"/>
      <c r="D51" s="58"/>
      <c r="E51" s="58"/>
      <c r="F51" s="58"/>
      <c r="G51" s="58"/>
      <c r="H51" s="58"/>
      <c r="I51" s="58"/>
      <c r="J51" s="58"/>
    </row>
    <row r="52" spans="1:10">
      <c r="A52" s="23"/>
      <c r="B52" s="58"/>
      <c r="C52" s="58"/>
      <c r="D52" s="68"/>
      <c r="E52" s="68"/>
      <c r="F52" s="68"/>
      <c r="G52" s="58"/>
      <c r="H52" s="58"/>
      <c r="I52" s="58"/>
      <c r="J52" s="58"/>
    </row>
    <row r="53" spans="1:10">
      <c r="A53" s="23"/>
      <c r="B53" s="58"/>
      <c r="C53" s="58"/>
      <c r="D53" s="68"/>
      <c r="E53" s="68"/>
      <c r="F53" s="68"/>
      <c r="G53" s="58"/>
      <c r="H53" s="58"/>
      <c r="I53" s="58"/>
      <c r="J53" s="58"/>
    </row>
    <row r="54" spans="1:10">
      <c r="A54" s="23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23"/>
      <c r="B55" s="58"/>
      <c r="C55" s="68"/>
      <c r="D55" s="68"/>
      <c r="E55" s="68"/>
      <c r="F55" s="68"/>
      <c r="G55" s="58"/>
      <c r="H55" s="58"/>
      <c r="I55" s="58"/>
      <c r="J55" s="58"/>
    </row>
    <row r="56" spans="1:10">
      <c r="A56" s="23"/>
      <c r="B56" s="58"/>
      <c r="C56" s="68"/>
      <c r="D56" s="58"/>
      <c r="E56" s="58"/>
      <c r="F56" s="58"/>
      <c r="G56" s="58"/>
      <c r="H56" s="58"/>
      <c r="I56" s="58"/>
      <c r="J56" s="58"/>
    </row>
    <row r="57" spans="1:10">
      <c r="A57" s="23"/>
      <c r="B57" s="58"/>
      <c r="C57" s="68"/>
      <c r="D57" s="58"/>
      <c r="E57" s="58"/>
      <c r="F57" s="58"/>
      <c r="G57" s="58"/>
      <c r="H57" s="58"/>
      <c r="I57" s="58"/>
      <c r="J57" s="58"/>
    </row>
    <row r="58" spans="1:10">
      <c r="A58" s="23"/>
      <c r="B58" s="58"/>
      <c r="C58" s="68"/>
      <c r="D58" s="58"/>
      <c r="E58" s="58"/>
      <c r="F58" s="58"/>
      <c r="G58" s="58"/>
      <c r="H58" s="58"/>
      <c r="I58" s="58"/>
      <c r="J58" s="58"/>
    </row>
    <row r="59" spans="1:10">
      <c r="A59" s="23"/>
      <c r="B59" s="58"/>
      <c r="C59" s="68"/>
      <c r="D59" s="58"/>
      <c r="E59" s="58"/>
      <c r="F59" s="58"/>
      <c r="G59" s="58"/>
      <c r="H59" s="58"/>
      <c r="I59" s="58"/>
      <c r="J59" s="58"/>
    </row>
    <row r="60" spans="1:10">
      <c r="A60" s="23"/>
      <c r="B60" s="58"/>
      <c r="C60" s="68"/>
      <c r="D60" s="58"/>
      <c r="E60" s="58"/>
      <c r="F60" s="58"/>
      <c r="G60" s="58"/>
      <c r="H60" s="58"/>
      <c r="I60" s="58"/>
      <c r="J60" s="58"/>
    </row>
    <row r="61" spans="1:10">
      <c r="A61" s="23"/>
      <c r="B61" s="58"/>
      <c r="C61" s="68"/>
      <c r="D61" s="58"/>
      <c r="E61" s="58"/>
      <c r="F61" s="58"/>
      <c r="G61" s="58"/>
      <c r="H61" s="58"/>
      <c r="I61" s="58"/>
      <c r="J61" s="58"/>
    </row>
    <row r="62" spans="1:10">
      <c r="A62" s="23"/>
      <c r="B62" s="58"/>
      <c r="C62" s="68"/>
      <c r="D62" s="58"/>
      <c r="E62" s="58"/>
      <c r="F62" s="58"/>
      <c r="G62" s="58"/>
      <c r="H62" s="58"/>
      <c r="I62" s="58"/>
      <c r="J62" s="58"/>
    </row>
    <row r="63" spans="1:10">
      <c r="A63" s="23"/>
      <c r="B63" s="58"/>
      <c r="C63" s="58"/>
      <c r="D63" s="58"/>
      <c r="E63" s="58"/>
      <c r="F63" s="58"/>
      <c r="G63" s="58"/>
      <c r="H63" s="58"/>
      <c r="I63" s="58"/>
      <c r="J63" s="58"/>
    </row>
    <row r="64" spans="1:10">
      <c r="A64" s="23"/>
      <c r="B64" s="58"/>
      <c r="C64" s="58"/>
      <c r="D64" s="58"/>
      <c r="E64" s="58"/>
      <c r="F64" s="58"/>
      <c r="G64" s="58"/>
      <c r="H64" s="58"/>
      <c r="I64" s="58"/>
      <c r="J64" s="58"/>
    </row>
    <row r="65" spans="1:10">
      <c r="A65" s="23"/>
      <c r="B65" s="58"/>
      <c r="C65" s="68"/>
      <c r="D65" s="58"/>
      <c r="E65" s="58"/>
      <c r="F65" s="58"/>
      <c r="G65" s="58"/>
      <c r="H65" s="58"/>
      <c r="I65" s="58"/>
      <c r="J65" s="58"/>
    </row>
    <row r="66" spans="1:10">
      <c r="A66" s="23"/>
      <c r="B66" s="58"/>
      <c r="C66" s="58"/>
      <c r="D66" s="58"/>
      <c r="E66" s="58"/>
      <c r="F66" s="58"/>
      <c r="G66" s="58"/>
      <c r="H66" s="58"/>
      <c r="I66" s="58"/>
      <c r="J66" s="58"/>
    </row>
    <row r="67" spans="1:10">
      <c r="A67" s="23"/>
      <c r="B67" s="58"/>
      <c r="C67" s="68"/>
      <c r="D67" s="58"/>
      <c r="E67" s="58"/>
      <c r="F67" s="58"/>
      <c r="G67" s="58"/>
      <c r="H67" s="58"/>
      <c r="I67" s="58"/>
      <c r="J67" s="58"/>
    </row>
    <row r="68" spans="1:10">
      <c r="A68" s="23"/>
      <c r="B68" s="58"/>
      <c r="C68" s="68"/>
      <c r="D68" s="58"/>
      <c r="E68" s="58"/>
      <c r="F68" s="58"/>
      <c r="G68" s="58"/>
      <c r="H68" s="58"/>
      <c r="I68" s="58"/>
      <c r="J68" s="58"/>
    </row>
    <row r="69" spans="1:10">
      <c r="A69" s="23"/>
      <c r="B69" s="58"/>
      <c r="C69" s="68"/>
      <c r="D69" s="58"/>
      <c r="E69" s="58"/>
      <c r="F69" s="58"/>
      <c r="G69" s="58"/>
      <c r="H69" s="58"/>
      <c r="I69" s="58"/>
      <c r="J69" s="58"/>
    </row>
    <row r="70" spans="1:10">
      <c r="A70" s="23"/>
      <c r="B70" s="58"/>
      <c r="C70" s="68"/>
      <c r="D70" s="58"/>
      <c r="E70" s="58"/>
      <c r="F70" s="58"/>
      <c r="G70" s="58"/>
      <c r="H70" s="58"/>
      <c r="I70" s="58"/>
      <c r="J70" s="58"/>
    </row>
    <row r="71" spans="1:10">
      <c r="A71" s="23"/>
      <c r="B71" s="58"/>
      <c r="C71" s="68"/>
      <c r="D71" s="58"/>
      <c r="E71" s="58"/>
      <c r="F71" s="58"/>
      <c r="G71" s="58"/>
      <c r="H71" s="58"/>
      <c r="I71" s="58"/>
      <c r="J71" s="58"/>
    </row>
    <row r="72" spans="1:10">
      <c r="A72" s="23"/>
      <c r="B72" s="58"/>
      <c r="C72" s="58"/>
      <c r="D72" s="68"/>
      <c r="E72" s="68"/>
      <c r="F72" s="68"/>
      <c r="G72" s="58"/>
      <c r="H72" s="58"/>
      <c r="I72" s="58"/>
      <c r="J72" s="58"/>
    </row>
    <row r="73" spans="1:10">
      <c r="A73" s="23"/>
      <c r="B73" s="58"/>
      <c r="C73" s="68"/>
      <c r="D73" s="58"/>
      <c r="E73" s="58"/>
      <c r="F73" s="58"/>
      <c r="G73" s="58"/>
      <c r="H73" s="58"/>
      <c r="I73" s="58"/>
      <c r="J73" s="58"/>
    </row>
    <row r="74" spans="1:10">
      <c r="A74" s="23"/>
      <c r="B74" s="58"/>
      <c r="C74" s="68"/>
      <c r="D74" s="58"/>
      <c r="E74" s="58"/>
      <c r="F74" s="58"/>
      <c r="G74" s="58"/>
      <c r="H74" s="58"/>
      <c r="I74" s="58"/>
      <c r="J74" s="58"/>
    </row>
    <row r="75" spans="1:10">
      <c r="A75" s="23"/>
      <c r="B75" s="58"/>
      <c r="C75" s="68"/>
      <c r="D75" s="68"/>
      <c r="E75" s="68"/>
      <c r="F75" s="68"/>
      <c r="G75" s="58"/>
      <c r="H75" s="58"/>
      <c r="I75" s="58"/>
      <c r="J75" s="58"/>
    </row>
    <row r="76" spans="1:10">
      <c r="A76" s="23"/>
      <c r="B76" s="58"/>
      <c r="C76" s="68"/>
      <c r="D76" s="58"/>
      <c r="E76" s="58"/>
      <c r="F76" s="58"/>
      <c r="G76" s="58"/>
      <c r="H76" s="58"/>
      <c r="I76" s="58"/>
      <c r="J76" s="58"/>
    </row>
    <row r="77" spans="1:10">
      <c r="A77" s="23"/>
      <c r="B77" s="58"/>
      <c r="C77" s="68"/>
      <c r="D77" s="58"/>
      <c r="E77" s="58"/>
      <c r="F77" s="58"/>
      <c r="G77" s="58"/>
      <c r="H77" s="58"/>
      <c r="I77" s="58"/>
      <c r="J77" s="58"/>
    </row>
    <row r="78" spans="1:10">
      <c r="A78" s="23"/>
      <c r="B78" s="58"/>
      <c r="C78" s="58"/>
      <c r="D78" s="58"/>
      <c r="E78" s="58"/>
      <c r="F78" s="58"/>
      <c r="G78" s="58"/>
      <c r="H78" s="58"/>
      <c r="I78" s="58"/>
      <c r="J78" s="58"/>
    </row>
    <row r="79" spans="1:10">
      <c r="A79" s="23"/>
      <c r="B79" s="115"/>
      <c r="C79" s="115"/>
      <c r="D79" s="115"/>
      <c r="E79" s="115"/>
      <c r="F79" s="115"/>
      <c r="G79" s="115"/>
      <c r="H79" s="115"/>
      <c r="I79" s="115"/>
      <c r="J79" s="58"/>
    </row>
    <row r="80" spans="1:10">
      <c r="A80" s="23"/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29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{16E2B21E-F947-4905-9495-082DA970A462}</x14:id>
        </ext>
      </extLst>
    </cfRule>
  </conditionalFormatting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{2E0B8701-4188-4841-8186-2D6C7B9D584C}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6E2B21E-F947-4905-9495-082DA970A4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I29:I78</xm:sqref>
        </x14:conditionalFormatting>
        <x14:conditionalFormatting xmlns:xm="http://schemas.microsoft.com/office/excel/2006/main">
          <x14:cfRule type="dataBar" id="{2E0B8701-4188-4841-8186-2D6C7B9D58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opLeftCell="B1" workbookViewId="0">
      <selection activeCell="J23" sqref="J23"/>
    </sheetView>
  </sheetViews>
  <sheetFormatPr defaultRowHeight="15"/>
  <cols>
    <col min="3" max="3" width="42.5703125" customWidth="1"/>
    <col min="4" max="4" width="11" customWidth="1"/>
    <col min="5" max="5" width="9.7109375" customWidth="1"/>
    <col min="6" max="6" width="10.85546875" customWidth="1"/>
    <col min="7" max="7" width="10.5703125" customWidth="1"/>
    <col min="8" max="8" width="16.140625" customWidth="1"/>
    <col min="9" max="9" width="8.5703125" customWidth="1"/>
    <col min="10" max="10" width="11.28515625" customWidth="1"/>
    <col min="11" max="11" width="13.140625" customWidth="1"/>
  </cols>
  <sheetData>
    <row r="1" spans="1:11">
      <c r="A1" s="38"/>
      <c r="B1" s="38"/>
      <c r="C1" s="38"/>
      <c r="D1" s="5"/>
      <c r="E1" s="5"/>
      <c r="F1" s="5"/>
      <c r="G1" s="38"/>
      <c r="H1" s="38"/>
      <c r="I1" s="38"/>
      <c r="J1" s="38"/>
    </row>
    <row r="2" spans="1:11">
      <c r="A2" s="38"/>
      <c r="B2" s="58"/>
      <c r="C2" s="58"/>
      <c r="D2" s="58"/>
      <c r="E2" s="58"/>
      <c r="F2" s="58"/>
      <c r="G2" s="198"/>
      <c r="H2" s="198"/>
      <c r="I2" s="58"/>
      <c r="J2" s="58"/>
    </row>
    <row r="3" spans="1:11">
      <c r="A3" s="38"/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1:11">
      <c r="A4" s="38"/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1:11">
      <c r="A5" s="38"/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1:11">
      <c r="A6" s="38"/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2</v>
      </c>
      <c r="J6" s="8">
        <v>1</v>
      </c>
      <c r="K6" s="140">
        <f t="shared" ref="K6:K28" si="0">J6-I6</f>
        <v>-1</v>
      </c>
    </row>
    <row r="7" spans="1:11">
      <c r="A7" s="38"/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8">
        <v>3</v>
      </c>
      <c r="K7" s="140">
        <f t="shared" si="0"/>
        <v>0</v>
      </c>
    </row>
    <row r="8" spans="1:11">
      <c r="A8" s="38"/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8">
        <v>1</v>
      </c>
      <c r="K8" s="140">
        <f t="shared" si="0"/>
        <v>0</v>
      </c>
    </row>
    <row r="9" spans="1:11">
      <c r="A9" s="38"/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</row>
    <row r="10" spans="1:11">
      <c r="A10" s="38"/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3</v>
      </c>
      <c r="J10" s="8">
        <v>3</v>
      </c>
      <c r="K10" s="140">
        <f t="shared" si="0"/>
        <v>0</v>
      </c>
    </row>
    <row r="11" spans="1:11">
      <c r="A11" s="38"/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8">
        <v>0</v>
      </c>
      <c r="K11" s="140">
        <f t="shared" si="0"/>
        <v>0</v>
      </c>
    </row>
    <row r="12" spans="1:11">
      <c r="A12" s="38"/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</row>
    <row r="13" spans="1:11">
      <c r="A13" s="38"/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2</v>
      </c>
      <c r="J13" s="8">
        <v>0</v>
      </c>
      <c r="K13" s="140">
        <f t="shared" si="0"/>
        <v>-2</v>
      </c>
    </row>
    <row r="14" spans="1:11">
      <c r="A14" s="38"/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8">
        <v>1</v>
      </c>
      <c r="K14" s="140">
        <f t="shared" si="0"/>
        <v>-2</v>
      </c>
    </row>
    <row r="15" spans="1:11" ht="22.5">
      <c r="A15" s="38"/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8">
        <v>1</v>
      </c>
      <c r="K15" s="140">
        <f t="shared" si="0"/>
        <v>0</v>
      </c>
    </row>
    <row r="16" spans="1:11">
      <c r="A16" s="38"/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8">
        <v>0</v>
      </c>
      <c r="K16" s="140">
        <f t="shared" si="0"/>
        <v>-2</v>
      </c>
    </row>
    <row r="17" spans="1:11">
      <c r="A17" s="38"/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</row>
    <row r="18" spans="1:11">
      <c r="A18" s="38"/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0</v>
      </c>
      <c r="J18" s="8">
        <v>0</v>
      </c>
      <c r="K18" s="140">
        <f t="shared" si="0"/>
        <v>0</v>
      </c>
    </row>
    <row r="19" spans="1:11">
      <c r="A19" s="38"/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2</v>
      </c>
      <c r="J19" s="8">
        <v>2</v>
      </c>
      <c r="K19" s="140">
        <f t="shared" si="0"/>
        <v>0</v>
      </c>
    </row>
    <row r="20" spans="1:11">
      <c r="A20" s="38"/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8">
        <v>2</v>
      </c>
      <c r="K20" s="140">
        <f t="shared" si="0"/>
        <v>-1</v>
      </c>
    </row>
    <row r="21" spans="1:11">
      <c r="A21" s="38"/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8">
        <v>2</v>
      </c>
      <c r="K21" s="140">
        <f t="shared" si="0"/>
        <v>-1</v>
      </c>
    </row>
    <row r="22" spans="1:11">
      <c r="A22" s="38"/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3</v>
      </c>
      <c r="K22" s="140">
        <f t="shared" si="0"/>
        <v>0</v>
      </c>
    </row>
    <row r="23" spans="1:11">
      <c r="A23" s="38"/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</row>
    <row r="24" spans="1:11">
      <c r="A24" s="38"/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</row>
    <row r="25" spans="1:11">
      <c r="A25" s="38"/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3</v>
      </c>
      <c r="K25" s="10">
        <f t="shared" si="0"/>
        <v>0</v>
      </c>
    </row>
    <row r="26" spans="1:11">
      <c r="A26" s="38"/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2</v>
      </c>
      <c r="J26" s="140">
        <v>0</v>
      </c>
      <c r="K26" s="140">
        <f t="shared" si="0"/>
        <v>-2</v>
      </c>
    </row>
    <row r="27" spans="1:11">
      <c r="A27" s="38"/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42</v>
      </c>
      <c r="J27" s="167">
        <f>SUM(J6:J26)</f>
        <v>31</v>
      </c>
      <c r="K27" s="167">
        <f t="shared" si="0"/>
        <v>-11</v>
      </c>
    </row>
    <row r="28" spans="1:11">
      <c r="A28" s="38"/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0.1891891891891892</v>
      </c>
      <c r="J28" s="169">
        <f>J27/(3*74)</f>
        <v>0.13963963963963963</v>
      </c>
      <c r="K28" s="167">
        <f t="shared" si="0"/>
        <v>-4.9549549549549571E-2</v>
      </c>
    </row>
    <row r="29" spans="1:11">
      <c r="A29" s="38"/>
      <c r="B29" s="58"/>
      <c r="C29" s="58"/>
      <c r="D29" s="58"/>
      <c r="E29" s="58"/>
      <c r="F29" s="58"/>
      <c r="G29" s="58"/>
      <c r="H29" s="58"/>
      <c r="I29" s="58"/>
      <c r="J29" s="58"/>
    </row>
    <row r="30" spans="1:11">
      <c r="A30" s="38"/>
      <c r="B30" s="58"/>
      <c r="C30" s="58"/>
      <c r="D30" s="68"/>
      <c r="E30" s="68"/>
      <c r="F30" s="68"/>
      <c r="G30" s="58"/>
      <c r="H30" s="58"/>
      <c r="I30" s="58"/>
      <c r="J30" s="58"/>
    </row>
    <row r="31" spans="1:11">
      <c r="A31" s="38"/>
      <c r="B31" s="58"/>
      <c r="C31" s="68"/>
      <c r="D31" s="58"/>
      <c r="E31" s="58"/>
      <c r="F31" s="58"/>
      <c r="G31" s="58"/>
      <c r="H31" s="58"/>
      <c r="I31" s="58"/>
      <c r="J31" s="58"/>
    </row>
    <row r="32" spans="1:11">
      <c r="A32" s="38"/>
      <c r="B32" s="58"/>
      <c r="C32" s="58"/>
      <c r="D32" s="58"/>
      <c r="E32" s="58"/>
      <c r="F32" s="58"/>
      <c r="G32" s="58"/>
      <c r="H32" s="58"/>
      <c r="I32" s="58"/>
      <c r="J32" s="58"/>
    </row>
    <row r="33" spans="1:10">
      <c r="A33" s="38"/>
      <c r="B33" s="58"/>
      <c r="C33" s="58"/>
      <c r="D33" s="58"/>
      <c r="E33" s="58"/>
      <c r="F33" s="58"/>
      <c r="G33" s="58"/>
      <c r="H33" s="58"/>
      <c r="I33" s="58"/>
      <c r="J33" s="58"/>
    </row>
    <row r="34" spans="1:10">
      <c r="A34" s="38"/>
      <c r="B34" s="58"/>
      <c r="C34" s="58"/>
      <c r="D34" s="58"/>
      <c r="E34" s="58"/>
      <c r="F34" s="58"/>
      <c r="G34" s="58"/>
      <c r="H34" s="58"/>
      <c r="I34" s="58"/>
      <c r="J34" s="58"/>
    </row>
    <row r="35" spans="1:10">
      <c r="A35" s="38"/>
      <c r="B35" s="58"/>
      <c r="C35" s="58"/>
      <c r="D35" s="58"/>
      <c r="E35" s="58"/>
      <c r="F35" s="58"/>
      <c r="G35" s="58"/>
      <c r="H35" s="58"/>
      <c r="I35" s="58"/>
      <c r="J35" s="58"/>
    </row>
    <row r="36" spans="1:10">
      <c r="A36" s="38"/>
      <c r="B36" s="58"/>
      <c r="C36" s="58"/>
      <c r="D36" s="114"/>
      <c r="E36" s="58"/>
      <c r="F36" s="58"/>
      <c r="G36" s="58"/>
      <c r="H36" s="58"/>
      <c r="I36" s="58"/>
      <c r="J36" s="58"/>
    </row>
    <row r="37" spans="1:10">
      <c r="A37" s="38"/>
      <c r="B37" s="58"/>
      <c r="C37" s="68"/>
      <c r="D37" s="58"/>
      <c r="E37" s="58"/>
      <c r="F37" s="58"/>
      <c r="G37" s="58"/>
      <c r="H37" s="58"/>
      <c r="I37" s="58"/>
      <c r="J37" s="58"/>
    </row>
    <row r="38" spans="1:10">
      <c r="A38" s="38"/>
      <c r="B38" s="58"/>
      <c r="C38" s="58"/>
      <c r="D38" s="58"/>
      <c r="E38" s="58"/>
      <c r="F38" s="58"/>
      <c r="G38" s="58"/>
      <c r="H38" s="58"/>
      <c r="I38" s="58"/>
      <c r="J38" s="58"/>
    </row>
    <row r="39" spans="1:10">
      <c r="A39" s="38"/>
      <c r="B39" s="58"/>
      <c r="C39" s="58"/>
      <c r="D39" s="58"/>
      <c r="E39" s="58"/>
      <c r="F39" s="58"/>
      <c r="G39" s="58"/>
      <c r="H39" s="58"/>
      <c r="I39" s="58"/>
      <c r="J39" s="58"/>
    </row>
    <row r="40" spans="1:10">
      <c r="A40" s="38"/>
      <c r="B40" s="58"/>
      <c r="C40" s="58"/>
      <c r="D40" s="58"/>
      <c r="E40" s="58"/>
      <c r="F40" s="58"/>
      <c r="G40" s="58"/>
      <c r="H40" s="58"/>
      <c r="I40" s="58"/>
      <c r="J40" s="58"/>
    </row>
    <row r="41" spans="1:10">
      <c r="A41" s="38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38"/>
      <c r="B42" s="58"/>
      <c r="C42" s="68"/>
      <c r="D42" s="58"/>
      <c r="E42" s="58"/>
      <c r="F42" s="58"/>
      <c r="G42" s="58"/>
      <c r="H42" s="58"/>
      <c r="I42" s="58"/>
      <c r="J42" s="58"/>
    </row>
    <row r="43" spans="1:10">
      <c r="A43" s="38"/>
      <c r="B43" s="58"/>
      <c r="C43" s="68"/>
      <c r="D43" s="58"/>
      <c r="E43" s="58"/>
      <c r="F43" s="58"/>
      <c r="G43" s="58"/>
      <c r="H43" s="58"/>
      <c r="I43" s="58"/>
      <c r="J43" s="58"/>
    </row>
    <row r="44" spans="1:10">
      <c r="A44" s="38"/>
      <c r="B44" s="58"/>
      <c r="C44" s="68"/>
      <c r="D44" s="68"/>
      <c r="E44" s="68"/>
      <c r="F44" s="68"/>
      <c r="G44" s="58"/>
      <c r="H44" s="58"/>
      <c r="I44" s="58"/>
      <c r="J44" s="58"/>
    </row>
    <row r="45" spans="1:10">
      <c r="A45" s="38"/>
      <c r="B45" s="58"/>
      <c r="C45" s="58"/>
      <c r="D45" s="58"/>
      <c r="E45" s="58"/>
      <c r="F45" s="58"/>
      <c r="G45" s="58"/>
      <c r="H45" s="58"/>
      <c r="I45" s="58"/>
      <c r="J45" s="58"/>
    </row>
    <row r="46" spans="1:10">
      <c r="A46" s="38"/>
      <c r="B46" s="58"/>
      <c r="C46" s="68"/>
      <c r="D46" s="58"/>
      <c r="E46" s="58"/>
      <c r="F46" s="58"/>
      <c r="G46" s="58"/>
      <c r="H46" s="58"/>
      <c r="I46" s="58"/>
      <c r="J46" s="58"/>
    </row>
    <row r="47" spans="1:10">
      <c r="A47" s="38"/>
      <c r="B47" s="58"/>
      <c r="C47" s="68"/>
      <c r="D47" s="68"/>
      <c r="E47" s="68"/>
      <c r="F47" s="68"/>
      <c r="G47" s="58"/>
      <c r="H47" s="58"/>
      <c r="I47" s="58"/>
      <c r="J47" s="58"/>
    </row>
    <row r="48" spans="1:10">
      <c r="A48" s="38"/>
      <c r="B48" s="58"/>
      <c r="C48" s="58"/>
      <c r="D48" s="68"/>
      <c r="E48" s="68"/>
      <c r="F48" s="68"/>
      <c r="G48" s="58"/>
      <c r="H48" s="58"/>
      <c r="I48" s="58"/>
      <c r="J48" s="58"/>
    </row>
    <row r="49" spans="1:10">
      <c r="A49" s="38"/>
      <c r="B49" s="58"/>
      <c r="C49" s="58"/>
      <c r="D49" s="68"/>
      <c r="E49" s="68"/>
      <c r="F49" s="68"/>
      <c r="G49" s="58"/>
      <c r="H49" s="58"/>
      <c r="I49" s="58"/>
      <c r="J49" s="58"/>
    </row>
    <row r="50" spans="1:10">
      <c r="A50" s="38"/>
      <c r="B50" s="58"/>
      <c r="C50" s="68"/>
      <c r="D50" s="58"/>
      <c r="E50" s="58"/>
      <c r="F50" s="58"/>
      <c r="G50" s="58"/>
      <c r="H50" s="58"/>
      <c r="I50" s="58"/>
      <c r="J50" s="58"/>
    </row>
    <row r="51" spans="1:10">
      <c r="A51" s="38"/>
      <c r="B51" s="58"/>
      <c r="C51" s="68"/>
      <c r="D51" s="58"/>
      <c r="E51" s="58"/>
      <c r="F51" s="58"/>
      <c r="G51" s="58"/>
      <c r="H51" s="58"/>
      <c r="I51" s="58"/>
      <c r="J51" s="58"/>
    </row>
    <row r="52" spans="1:10">
      <c r="A52" s="38"/>
      <c r="B52" s="58"/>
      <c r="C52" s="58"/>
      <c r="D52" s="68"/>
      <c r="E52" s="68"/>
      <c r="F52" s="68"/>
      <c r="G52" s="58"/>
      <c r="H52" s="58"/>
      <c r="I52" s="58"/>
      <c r="J52" s="58"/>
    </row>
    <row r="53" spans="1:10">
      <c r="A53" s="38"/>
      <c r="B53" s="58"/>
      <c r="C53" s="58"/>
      <c r="D53" s="68"/>
      <c r="E53" s="68"/>
      <c r="F53" s="68"/>
      <c r="G53" s="58"/>
      <c r="H53" s="58"/>
      <c r="I53" s="58"/>
      <c r="J53" s="58"/>
    </row>
    <row r="54" spans="1:10">
      <c r="A54" s="38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38"/>
      <c r="B55" s="58"/>
      <c r="C55" s="68"/>
      <c r="D55" s="68"/>
      <c r="E55" s="68"/>
      <c r="F55" s="68"/>
      <c r="G55" s="58"/>
      <c r="H55" s="58"/>
      <c r="I55" s="58"/>
      <c r="J55" s="58"/>
    </row>
    <row r="56" spans="1:10">
      <c r="A56" s="38"/>
      <c r="B56" s="58"/>
      <c r="C56" s="68"/>
      <c r="D56" s="58"/>
      <c r="E56" s="58"/>
      <c r="F56" s="58"/>
      <c r="G56" s="58"/>
      <c r="H56" s="58"/>
      <c r="I56" s="58"/>
      <c r="J56" s="58"/>
    </row>
    <row r="57" spans="1:10">
      <c r="A57" s="38"/>
      <c r="B57" s="58"/>
      <c r="C57" s="68"/>
      <c r="D57" s="58"/>
      <c r="E57" s="58"/>
      <c r="F57" s="58"/>
      <c r="G57" s="58"/>
      <c r="H57" s="58"/>
      <c r="I57" s="58"/>
      <c r="J57" s="58"/>
    </row>
    <row r="58" spans="1:10">
      <c r="A58" s="38"/>
      <c r="B58" s="58"/>
      <c r="C58" s="68"/>
      <c r="D58" s="58"/>
      <c r="E58" s="58"/>
      <c r="F58" s="58"/>
      <c r="G58" s="58"/>
      <c r="H58" s="58"/>
      <c r="I58" s="58"/>
      <c r="J58" s="58"/>
    </row>
    <row r="59" spans="1:10">
      <c r="A59" s="38"/>
      <c r="B59" s="58"/>
      <c r="C59" s="68"/>
      <c r="D59" s="58"/>
      <c r="E59" s="58"/>
      <c r="F59" s="58"/>
      <c r="G59" s="58"/>
      <c r="H59" s="58"/>
      <c r="I59" s="58"/>
      <c r="J59" s="58"/>
    </row>
    <row r="60" spans="1:10">
      <c r="A60" s="38"/>
      <c r="B60" s="58"/>
      <c r="C60" s="68"/>
      <c r="D60" s="58"/>
      <c r="E60" s="58"/>
      <c r="F60" s="58"/>
      <c r="G60" s="58"/>
      <c r="H60" s="58"/>
      <c r="I60" s="58"/>
      <c r="J60" s="58"/>
    </row>
    <row r="61" spans="1:10">
      <c r="A61" s="38"/>
      <c r="B61" s="58"/>
      <c r="C61" s="68"/>
      <c r="D61" s="58"/>
      <c r="E61" s="58"/>
      <c r="F61" s="58"/>
      <c r="G61" s="58"/>
      <c r="H61" s="58"/>
      <c r="I61" s="58"/>
      <c r="J61" s="58"/>
    </row>
    <row r="62" spans="1:10">
      <c r="A62" s="38"/>
      <c r="B62" s="58"/>
      <c r="C62" s="68"/>
      <c r="D62" s="58"/>
      <c r="E62" s="58"/>
      <c r="F62" s="58"/>
      <c r="G62" s="58"/>
      <c r="H62" s="58"/>
      <c r="I62" s="58"/>
      <c r="J62" s="58"/>
    </row>
    <row r="63" spans="1:10">
      <c r="A63" s="38"/>
      <c r="B63" s="58"/>
      <c r="C63" s="58"/>
      <c r="D63" s="58"/>
      <c r="E63" s="58"/>
      <c r="F63" s="58"/>
      <c r="G63" s="58"/>
      <c r="H63" s="58"/>
      <c r="I63" s="58"/>
      <c r="J63" s="58"/>
    </row>
    <row r="64" spans="1:10">
      <c r="A64" s="38"/>
      <c r="B64" s="58"/>
      <c r="C64" s="58"/>
      <c r="D64" s="58"/>
      <c r="E64" s="58"/>
      <c r="F64" s="58"/>
      <c r="G64" s="58"/>
      <c r="H64" s="58"/>
      <c r="I64" s="58"/>
      <c r="J64" s="58"/>
    </row>
    <row r="65" spans="1:10">
      <c r="A65" s="38"/>
      <c r="B65" s="58"/>
      <c r="C65" s="68"/>
      <c r="D65" s="58"/>
      <c r="E65" s="58"/>
      <c r="F65" s="58"/>
      <c r="G65" s="58"/>
      <c r="H65" s="58"/>
      <c r="I65" s="58"/>
      <c r="J65" s="58"/>
    </row>
    <row r="66" spans="1:10">
      <c r="A66" s="38"/>
      <c r="B66" s="58"/>
      <c r="C66" s="58"/>
      <c r="D66" s="58"/>
      <c r="E66" s="58"/>
      <c r="F66" s="58"/>
      <c r="G66" s="58"/>
      <c r="H66" s="58"/>
      <c r="I66" s="58"/>
      <c r="J66" s="58"/>
    </row>
    <row r="67" spans="1:10">
      <c r="A67" s="38"/>
      <c r="B67" s="58"/>
      <c r="C67" s="68"/>
      <c r="D67" s="58"/>
      <c r="E67" s="58"/>
      <c r="F67" s="58"/>
      <c r="G67" s="58"/>
      <c r="H67" s="58"/>
      <c r="I67" s="58"/>
      <c r="J67" s="58"/>
    </row>
    <row r="68" spans="1:10">
      <c r="A68" s="38"/>
      <c r="B68" s="58"/>
      <c r="C68" s="68"/>
      <c r="D68" s="58"/>
      <c r="E68" s="58"/>
      <c r="F68" s="58"/>
      <c r="G68" s="58"/>
      <c r="H68" s="58"/>
      <c r="I68" s="58"/>
      <c r="J68" s="58"/>
    </row>
    <row r="69" spans="1:10">
      <c r="A69" s="38"/>
      <c r="B69" s="58"/>
      <c r="C69" s="68"/>
      <c r="D69" s="58"/>
      <c r="E69" s="58"/>
      <c r="F69" s="58"/>
      <c r="G69" s="58"/>
      <c r="H69" s="58"/>
      <c r="I69" s="58"/>
      <c r="J69" s="58"/>
    </row>
    <row r="70" spans="1:10">
      <c r="A70" s="38"/>
      <c r="B70" s="58"/>
      <c r="C70" s="68"/>
      <c r="D70" s="58"/>
      <c r="E70" s="58"/>
      <c r="F70" s="58"/>
      <c r="G70" s="58"/>
      <c r="H70" s="58"/>
      <c r="I70" s="58"/>
      <c r="J70" s="58"/>
    </row>
    <row r="71" spans="1:10">
      <c r="A71" s="38"/>
      <c r="B71" s="58"/>
      <c r="C71" s="68"/>
      <c r="D71" s="58"/>
      <c r="E71" s="58"/>
      <c r="F71" s="58"/>
      <c r="G71" s="58"/>
      <c r="H71" s="58"/>
      <c r="I71" s="58"/>
      <c r="J71" s="58"/>
    </row>
    <row r="72" spans="1:10">
      <c r="A72" s="38"/>
      <c r="B72" s="58"/>
      <c r="C72" s="58"/>
      <c r="D72" s="68"/>
      <c r="E72" s="68"/>
      <c r="F72" s="68"/>
      <c r="G72" s="58"/>
      <c r="H72" s="58"/>
      <c r="I72" s="58"/>
      <c r="J72" s="58"/>
    </row>
    <row r="73" spans="1:10">
      <c r="A73" s="38"/>
      <c r="B73" s="58"/>
      <c r="C73" s="68"/>
      <c r="D73" s="58"/>
      <c r="E73" s="58"/>
      <c r="F73" s="58"/>
      <c r="G73" s="58"/>
      <c r="H73" s="58"/>
      <c r="I73" s="58"/>
      <c r="J73" s="58"/>
    </row>
    <row r="74" spans="1:10">
      <c r="A74" s="38"/>
      <c r="B74" s="58"/>
      <c r="C74" s="68"/>
      <c r="D74" s="58"/>
      <c r="E74" s="58"/>
      <c r="F74" s="58"/>
      <c r="G74" s="58"/>
      <c r="H74" s="58"/>
      <c r="I74" s="58"/>
      <c r="J74" s="58"/>
    </row>
    <row r="75" spans="1:10">
      <c r="A75" s="38"/>
      <c r="B75" s="58"/>
      <c r="C75" s="68"/>
      <c r="D75" s="68"/>
      <c r="E75" s="68"/>
      <c r="F75" s="68"/>
      <c r="G75" s="58"/>
      <c r="H75" s="58"/>
      <c r="I75" s="58"/>
      <c r="J75" s="58"/>
    </row>
    <row r="76" spans="1:10">
      <c r="A76" s="38"/>
      <c r="B76" s="58"/>
      <c r="C76" s="68"/>
      <c r="D76" s="58"/>
      <c r="E76" s="58"/>
      <c r="F76" s="58"/>
      <c r="G76" s="58"/>
      <c r="H76" s="58"/>
      <c r="I76" s="58"/>
      <c r="J76" s="58"/>
    </row>
    <row r="77" spans="1:10">
      <c r="A77" s="38"/>
      <c r="B77" s="58"/>
      <c r="C77" s="68"/>
      <c r="D77" s="58"/>
      <c r="E77" s="58"/>
      <c r="F77" s="58"/>
      <c r="G77" s="58"/>
      <c r="H77" s="58"/>
      <c r="I77" s="58"/>
      <c r="J77" s="58"/>
    </row>
    <row r="78" spans="1:10">
      <c r="A78" s="38"/>
      <c r="B78" s="58"/>
      <c r="C78" s="58"/>
      <c r="D78" s="58"/>
      <c r="E78" s="58"/>
      <c r="F78" s="58"/>
      <c r="G78" s="58"/>
      <c r="H78" s="58"/>
      <c r="I78" s="58"/>
      <c r="J78" s="58"/>
    </row>
    <row r="79" spans="1:10">
      <c r="A79" s="38"/>
      <c r="B79" s="115"/>
      <c r="C79" s="115"/>
      <c r="D79" s="115"/>
      <c r="E79" s="115"/>
      <c r="F79" s="115"/>
      <c r="G79" s="115"/>
      <c r="H79" s="115"/>
      <c r="I79" s="115"/>
      <c r="J79" s="58"/>
    </row>
    <row r="80" spans="1:10">
      <c r="A80" s="38"/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29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{2837BFE4-311B-4875-B5BD-F38881254849}</x14:id>
        </ext>
      </extLst>
    </cfRule>
  </conditionalFormatting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{D8122103-D930-47C1-9D8F-5FC040B97749}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837BFE4-311B-4875-B5BD-F388812548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I29:I78</xm:sqref>
        </x14:conditionalFormatting>
        <x14:conditionalFormatting xmlns:xm="http://schemas.microsoft.com/office/excel/2006/main">
          <x14:cfRule type="dataBar" id="{D8122103-D930-47C1-9D8F-5FC040B977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workbookViewId="0">
      <selection activeCell="K26" sqref="K26"/>
    </sheetView>
  </sheetViews>
  <sheetFormatPr defaultRowHeight="15"/>
  <cols>
    <col min="3" max="3" width="42.7109375" customWidth="1"/>
    <col min="4" max="4" width="10.42578125" customWidth="1"/>
    <col min="5" max="5" width="8.7109375" customWidth="1"/>
    <col min="6" max="6" width="6.42578125" customWidth="1"/>
    <col min="7" max="7" width="10.28515625" customWidth="1"/>
    <col min="8" max="8" width="16.5703125" customWidth="1"/>
    <col min="9" max="9" width="7.28515625" customWidth="1"/>
    <col min="10" max="10" width="10" customWidth="1"/>
    <col min="11" max="11" width="14.5703125" customWidth="1"/>
  </cols>
  <sheetData>
    <row r="1" spans="1:11">
      <c r="A1" s="21"/>
      <c r="B1" s="21"/>
      <c r="C1" s="21"/>
      <c r="D1" s="5"/>
      <c r="E1" s="5"/>
      <c r="F1" s="5"/>
      <c r="G1" s="21"/>
      <c r="H1" s="21"/>
      <c r="I1" s="21"/>
      <c r="J1" s="21"/>
    </row>
    <row r="2" spans="1:11">
      <c r="A2" s="21"/>
      <c r="B2" s="58"/>
      <c r="C2" s="58"/>
      <c r="D2" s="58"/>
      <c r="E2" s="58"/>
      <c r="F2" s="58"/>
      <c r="G2" s="198"/>
      <c r="H2" s="198"/>
      <c r="I2" s="58"/>
      <c r="J2" s="58"/>
    </row>
    <row r="3" spans="1:11">
      <c r="A3" s="21"/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1:11">
      <c r="A4" s="21"/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1:11">
      <c r="A5" s="21"/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1:11">
      <c r="A6" s="21"/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2</v>
      </c>
      <c r="J6" s="8">
        <v>2</v>
      </c>
      <c r="K6" s="140">
        <f t="shared" ref="K6:K28" si="0">J6-I6</f>
        <v>0</v>
      </c>
    </row>
    <row r="7" spans="1:11">
      <c r="A7" s="21"/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8">
        <v>3</v>
      </c>
      <c r="K7" s="140">
        <f t="shared" si="0"/>
        <v>0</v>
      </c>
    </row>
    <row r="8" spans="1:11">
      <c r="A8" s="21"/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8">
        <v>1</v>
      </c>
      <c r="K8" s="140">
        <f t="shared" si="0"/>
        <v>0</v>
      </c>
    </row>
    <row r="9" spans="1:11">
      <c r="A9" s="21"/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</row>
    <row r="10" spans="1:11">
      <c r="A10" s="21"/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3</v>
      </c>
      <c r="J10" s="8">
        <v>3</v>
      </c>
      <c r="K10" s="140">
        <f t="shared" si="0"/>
        <v>0</v>
      </c>
    </row>
    <row r="11" spans="1:11">
      <c r="A11" s="21"/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8">
        <v>0</v>
      </c>
      <c r="K11" s="140">
        <f t="shared" si="0"/>
        <v>0</v>
      </c>
    </row>
    <row r="12" spans="1:11">
      <c r="A12" s="21"/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</row>
    <row r="13" spans="1:11">
      <c r="A13" s="21"/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2</v>
      </c>
      <c r="J13" s="8">
        <v>2</v>
      </c>
      <c r="K13" s="140">
        <f t="shared" si="0"/>
        <v>0</v>
      </c>
    </row>
    <row r="14" spans="1:11">
      <c r="A14" s="21"/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8">
        <v>2</v>
      </c>
      <c r="K14" s="140">
        <f t="shared" si="0"/>
        <v>-1</v>
      </c>
    </row>
    <row r="15" spans="1:11" ht="22.5">
      <c r="A15" s="21"/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8">
        <v>1</v>
      </c>
      <c r="K15" s="140">
        <f t="shared" si="0"/>
        <v>0</v>
      </c>
    </row>
    <row r="16" spans="1:11">
      <c r="A16" s="21"/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8">
        <v>2</v>
      </c>
      <c r="K16" s="140">
        <f t="shared" si="0"/>
        <v>0</v>
      </c>
    </row>
    <row r="17" spans="1:11">
      <c r="A17" s="21"/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</row>
    <row r="18" spans="1:11">
      <c r="A18" s="21"/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8">
        <v>2</v>
      </c>
      <c r="K18" s="140">
        <f t="shared" si="0"/>
        <v>0</v>
      </c>
    </row>
    <row r="19" spans="1:11">
      <c r="A19" s="21"/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2</v>
      </c>
      <c r="J19" s="8">
        <v>1</v>
      </c>
      <c r="K19" s="140">
        <f t="shared" si="0"/>
        <v>-1</v>
      </c>
    </row>
    <row r="20" spans="1:11">
      <c r="A20" s="21"/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8">
        <v>2</v>
      </c>
      <c r="K20" s="140">
        <f t="shared" si="0"/>
        <v>-1</v>
      </c>
    </row>
    <row r="21" spans="1:11">
      <c r="A21" s="21"/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8">
        <v>3</v>
      </c>
      <c r="K21" s="140">
        <f t="shared" si="0"/>
        <v>0</v>
      </c>
    </row>
    <row r="22" spans="1:11">
      <c r="A22" s="21"/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3</v>
      </c>
      <c r="K22" s="140">
        <f t="shared" si="0"/>
        <v>0</v>
      </c>
    </row>
    <row r="23" spans="1:11">
      <c r="A23" s="21"/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</row>
    <row r="24" spans="1:11">
      <c r="A24" s="21"/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</row>
    <row r="25" spans="1:11">
      <c r="A25" s="21"/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3</v>
      </c>
      <c r="K25" s="10">
        <f t="shared" si="0"/>
        <v>0</v>
      </c>
    </row>
    <row r="26" spans="1:11">
      <c r="A26" s="21"/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0</v>
      </c>
      <c r="J26" s="140">
        <v>0</v>
      </c>
      <c r="K26" s="140">
        <f t="shared" si="0"/>
        <v>0</v>
      </c>
    </row>
    <row r="27" spans="1:11">
      <c r="A27" s="21"/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42</v>
      </c>
      <c r="J27" s="167">
        <f>SUM(J6:J26)</f>
        <v>39</v>
      </c>
      <c r="K27" s="167">
        <f t="shared" si="0"/>
        <v>-3</v>
      </c>
    </row>
    <row r="28" spans="1:11">
      <c r="A28" s="21"/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0.1891891891891892</v>
      </c>
      <c r="J28" s="169">
        <f>J27/(3*74)</f>
        <v>0.17567567567567569</v>
      </c>
      <c r="K28" s="167">
        <f t="shared" si="0"/>
        <v>-1.3513513513513514E-2</v>
      </c>
    </row>
    <row r="29" spans="1:11">
      <c r="A29" s="21"/>
      <c r="B29" s="58"/>
      <c r="C29" s="58"/>
      <c r="D29" s="58"/>
      <c r="E29" s="58"/>
      <c r="F29" s="58"/>
      <c r="G29" s="58"/>
      <c r="H29" s="58"/>
      <c r="I29" s="58"/>
      <c r="J29" s="58"/>
    </row>
    <row r="30" spans="1:11">
      <c r="A30" s="21"/>
      <c r="B30" s="58"/>
      <c r="C30" s="58"/>
      <c r="D30" s="68"/>
      <c r="E30" s="68"/>
      <c r="F30" s="68"/>
      <c r="G30" s="58"/>
      <c r="H30" s="58"/>
      <c r="I30" s="58"/>
      <c r="J30" s="58"/>
    </row>
    <row r="31" spans="1:11">
      <c r="A31" s="21"/>
      <c r="B31" s="58"/>
      <c r="C31" s="68"/>
      <c r="D31" s="58"/>
      <c r="E31" s="58"/>
      <c r="F31" s="58"/>
      <c r="G31" s="58"/>
      <c r="H31" s="58"/>
      <c r="I31" s="58"/>
      <c r="J31" s="58"/>
    </row>
    <row r="32" spans="1:11">
      <c r="A32" s="21"/>
      <c r="B32" s="58"/>
      <c r="C32" s="58"/>
      <c r="D32" s="58"/>
      <c r="E32" s="58"/>
      <c r="F32" s="58"/>
      <c r="G32" s="58"/>
      <c r="H32" s="58"/>
      <c r="I32" s="58"/>
      <c r="J32" s="58"/>
    </row>
    <row r="33" spans="1:10">
      <c r="A33" s="21"/>
      <c r="B33" s="58"/>
      <c r="C33" s="58"/>
      <c r="D33" s="58"/>
      <c r="E33" s="58"/>
      <c r="F33" s="58"/>
      <c r="G33" s="58"/>
      <c r="H33" s="58"/>
      <c r="I33" s="58"/>
      <c r="J33" s="58"/>
    </row>
    <row r="34" spans="1:10">
      <c r="A34" s="21"/>
      <c r="B34" s="58"/>
      <c r="C34" s="58"/>
      <c r="D34" s="58"/>
      <c r="E34" s="58"/>
      <c r="F34" s="58"/>
      <c r="G34" s="58"/>
      <c r="H34" s="58"/>
      <c r="I34" s="58"/>
      <c r="J34" s="58"/>
    </row>
    <row r="35" spans="1:10">
      <c r="A35" s="21"/>
      <c r="B35" s="58"/>
      <c r="C35" s="58"/>
      <c r="D35" s="58"/>
      <c r="E35" s="58"/>
      <c r="F35" s="58"/>
      <c r="G35" s="58"/>
      <c r="H35" s="58"/>
      <c r="I35" s="58"/>
      <c r="J35" s="58"/>
    </row>
    <row r="36" spans="1:10">
      <c r="A36" s="21"/>
      <c r="B36" s="58"/>
      <c r="C36" s="58"/>
      <c r="D36" s="114"/>
      <c r="E36" s="58"/>
      <c r="F36" s="58"/>
      <c r="G36" s="58"/>
      <c r="H36" s="58"/>
      <c r="I36" s="58"/>
      <c r="J36" s="58"/>
    </row>
    <row r="37" spans="1:10">
      <c r="A37" s="21"/>
      <c r="B37" s="58"/>
      <c r="C37" s="68"/>
      <c r="D37" s="58"/>
      <c r="E37" s="58"/>
      <c r="F37" s="58"/>
      <c r="G37" s="58"/>
      <c r="H37" s="58"/>
      <c r="I37" s="58"/>
      <c r="J37" s="58"/>
    </row>
    <row r="38" spans="1:10">
      <c r="A38" s="21"/>
      <c r="B38" s="58"/>
      <c r="C38" s="58"/>
      <c r="D38" s="58"/>
      <c r="E38" s="58"/>
      <c r="F38" s="58"/>
      <c r="G38" s="58"/>
      <c r="H38" s="58"/>
      <c r="I38" s="58"/>
      <c r="J38" s="58"/>
    </row>
    <row r="39" spans="1:10">
      <c r="A39" s="21"/>
      <c r="B39" s="58"/>
      <c r="C39" s="58"/>
      <c r="D39" s="58"/>
      <c r="E39" s="58"/>
      <c r="F39" s="58"/>
      <c r="G39" s="58"/>
      <c r="H39" s="58"/>
      <c r="I39" s="58"/>
      <c r="J39" s="58"/>
    </row>
    <row r="40" spans="1:10">
      <c r="A40" s="21"/>
      <c r="B40" s="58"/>
      <c r="C40" s="58"/>
      <c r="D40" s="58"/>
      <c r="E40" s="58"/>
      <c r="F40" s="58"/>
      <c r="G40" s="58"/>
      <c r="H40" s="58"/>
      <c r="I40" s="58"/>
      <c r="J40" s="58"/>
    </row>
    <row r="41" spans="1:10">
      <c r="A41" s="21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21"/>
      <c r="B42" s="58"/>
      <c r="C42" s="68"/>
      <c r="D42" s="58"/>
      <c r="E42" s="58"/>
      <c r="F42" s="58"/>
      <c r="G42" s="58"/>
      <c r="H42" s="58"/>
      <c r="I42" s="58"/>
      <c r="J42" s="58"/>
    </row>
    <row r="43" spans="1:10">
      <c r="A43" s="21"/>
      <c r="B43" s="58"/>
      <c r="C43" s="68"/>
      <c r="D43" s="58"/>
      <c r="E43" s="58"/>
      <c r="F43" s="58"/>
      <c r="G43" s="58"/>
      <c r="H43" s="58"/>
      <c r="I43" s="58"/>
      <c r="J43" s="58"/>
    </row>
    <row r="44" spans="1:10">
      <c r="A44" s="21"/>
      <c r="B44" s="58"/>
      <c r="C44" s="68"/>
      <c r="D44" s="68"/>
      <c r="E44" s="68"/>
      <c r="F44" s="68"/>
      <c r="G44" s="58"/>
      <c r="H44" s="58"/>
      <c r="I44" s="58"/>
      <c r="J44" s="58"/>
    </row>
    <row r="45" spans="1:10">
      <c r="A45" s="21"/>
      <c r="B45" s="58"/>
      <c r="C45" s="58"/>
      <c r="D45" s="58"/>
      <c r="E45" s="58"/>
      <c r="F45" s="58"/>
      <c r="G45" s="58"/>
      <c r="H45" s="58"/>
      <c r="I45" s="58"/>
      <c r="J45" s="58"/>
    </row>
    <row r="46" spans="1:10">
      <c r="A46" s="21"/>
      <c r="B46" s="58"/>
      <c r="C46" s="68"/>
      <c r="D46" s="58"/>
      <c r="E46" s="58"/>
      <c r="F46" s="58"/>
      <c r="G46" s="58"/>
      <c r="H46" s="58"/>
      <c r="I46" s="58"/>
      <c r="J46" s="58"/>
    </row>
    <row r="47" spans="1:10">
      <c r="A47" s="21"/>
      <c r="B47" s="58"/>
      <c r="C47" s="68"/>
      <c r="D47" s="68"/>
      <c r="E47" s="68"/>
      <c r="F47" s="68"/>
      <c r="G47" s="58"/>
      <c r="H47" s="58"/>
      <c r="I47" s="58"/>
      <c r="J47" s="58"/>
    </row>
    <row r="48" spans="1:10">
      <c r="A48" s="21"/>
      <c r="B48" s="58"/>
      <c r="C48" s="58"/>
      <c r="D48" s="68"/>
      <c r="E48" s="68"/>
      <c r="F48" s="68"/>
      <c r="G48" s="58"/>
      <c r="H48" s="58"/>
      <c r="I48" s="58"/>
      <c r="J48" s="58"/>
    </row>
    <row r="49" spans="1:10">
      <c r="A49" s="21"/>
      <c r="B49" s="58"/>
      <c r="C49" s="58"/>
      <c r="D49" s="68"/>
      <c r="E49" s="68"/>
      <c r="F49" s="68"/>
      <c r="G49" s="58"/>
      <c r="H49" s="58"/>
      <c r="I49" s="58"/>
      <c r="J49" s="58"/>
    </row>
    <row r="50" spans="1:10">
      <c r="A50" s="21"/>
      <c r="B50" s="58"/>
      <c r="C50" s="68"/>
      <c r="D50" s="58"/>
      <c r="E50" s="58"/>
      <c r="F50" s="58"/>
      <c r="G50" s="58"/>
      <c r="H50" s="58"/>
      <c r="I50" s="58"/>
      <c r="J50" s="58"/>
    </row>
    <row r="51" spans="1:10">
      <c r="A51" s="21"/>
      <c r="B51" s="58"/>
      <c r="C51" s="68"/>
      <c r="D51" s="58"/>
      <c r="E51" s="58"/>
      <c r="F51" s="58"/>
      <c r="G51" s="58"/>
      <c r="H51" s="58"/>
      <c r="I51" s="58"/>
      <c r="J51" s="58"/>
    </row>
    <row r="52" spans="1:10">
      <c r="A52" s="21"/>
      <c r="B52" s="58"/>
      <c r="C52" s="58"/>
      <c r="D52" s="68"/>
      <c r="E52" s="68"/>
      <c r="F52" s="68"/>
      <c r="G52" s="58"/>
      <c r="H52" s="58"/>
      <c r="I52" s="58"/>
      <c r="J52" s="58"/>
    </row>
    <row r="53" spans="1:10">
      <c r="A53" s="21"/>
      <c r="B53" s="58"/>
      <c r="C53" s="58"/>
      <c r="D53" s="68"/>
      <c r="E53" s="68"/>
      <c r="F53" s="68"/>
      <c r="G53" s="58"/>
      <c r="H53" s="58"/>
      <c r="I53" s="58"/>
      <c r="J53" s="58"/>
    </row>
    <row r="54" spans="1:10">
      <c r="A54" s="21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21"/>
      <c r="B55" s="58"/>
      <c r="C55" s="68"/>
      <c r="D55" s="68"/>
      <c r="E55" s="68"/>
      <c r="F55" s="68"/>
      <c r="G55" s="58"/>
      <c r="H55" s="58"/>
      <c r="I55" s="58"/>
      <c r="J55" s="58"/>
    </row>
    <row r="56" spans="1:10">
      <c r="A56" s="21"/>
      <c r="B56" s="58"/>
      <c r="C56" s="68"/>
      <c r="D56" s="58"/>
      <c r="E56" s="58"/>
      <c r="F56" s="58"/>
      <c r="G56" s="58"/>
      <c r="H56" s="58"/>
      <c r="I56" s="58"/>
      <c r="J56" s="58"/>
    </row>
    <row r="57" spans="1:10">
      <c r="A57" s="21"/>
      <c r="B57" s="58"/>
      <c r="C57" s="68"/>
      <c r="D57" s="58"/>
      <c r="E57" s="58"/>
      <c r="F57" s="58"/>
      <c r="G57" s="58"/>
      <c r="H57" s="58"/>
      <c r="I57" s="58"/>
      <c r="J57" s="58"/>
    </row>
    <row r="58" spans="1:10">
      <c r="A58" s="21"/>
      <c r="B58" s="58"/>
      <c r="C58" s="68"/>
      <c r="D58" s="58"/>
      <c r="E58" s="58"/>
      <c r="F58" s="58"/>
      <c r="G58" s="58"/>
      <c r="H58" s="58"/>
      <c r="I58" s="58"/>
      <c r="J58" s="58"/>
    </row>
    <row r="59" spans="1:10">
      <c r="A59" s="21"/>
      <c r="B59" s="58"/>
      <c r="C59" s="68"/>
      <c r="D59" s="58"/>
      <c r="E59" s="58"/>
      <c r="F59" s="58"/>
      <c r="G59" s="58"/>
      <c r="H59" s="58"/>
      <c r="I59" s="58"/>
      <c r="J59" s="58"/>
    </row>
    <row r="60" spans="1:10">
      <c r="A60" s="21"/>
      <c r="B60" s="58"/>
      <c r="C60" s="68"/>
      <c r="D60" s="58"/>
      <c r="E60" s="58"/>
      <c r="F60" s="58"/>
      <c r="G60" s="58"/>
      <c r="H60" s="58"/>
      <c r="I60" s="58"/>
      <c r="J60" s="58"/>
    </row>
    <row r="61" spans="1:10">
      <c r="A61" s="21"/>
      <c r="B61" s="58"/>
      <c r="C61" s="68"/>
      <c r="D61" s="58"/>
      <c r="E61" s="58"/>
      <c r="F61" s="58"/>
      <c r="G61" s="58"/>
      <c r="H61" s="58"/>
      <c r="I61" s="58"/>
      <c r="J61" s="58"/>
    </row>
    <row r="62" spans="1:10">
      <c r="A62" s="21"/>
      <c r="B62" s="58"/>
      <c r="C62" s="68"/>
      <c r="D62" s="58"/>
      <c r="E62" s="58"/>
      <c r="F62" s="58"/>
      <c r="G62" s="58"/>
      <c r="H62" s="58"/>
      <c r="I62" s="58"/>
      <c r="J62" s="58"/>
    </row>
    <row r="63" spans="1:10">
      <c r="A63" s="21"/>
      <c r="B63" s="58"/>
      <c r="C63" s="58"/>
      <c r="D63" s="58"/>
      <c r="E63" s="58"/>
      <c r="F63" s="58"/>
      <c r="G63" s="58"/>
      <c r="H63" s="58"/>
      <c r="I63" s="58"/>
      <c r="J63" s="58"/>
    </row>
    <row r="64" spans="1:10">
      <c r="A64" s="21"/>
      <c r="B64" s="58"/>
      <c r="C64" s="58"/>
      <c r="D64" s="58"/>
      <c r="E64" s="58"/>
      <c r="F64" s="58"/>
      <c r="G64" s="58"/>
      <c r="H64" s="58"/>
      <c r="I64" s="58"/>
      <c r="J64" s="58"/>
    </row>
    <row r="65" spans="1:10">
      <c r="A65" s="21"/>
      <c r="B65" s="58"/>
      <c r="C65" s="68"/>
      <c r="D65" s="58"/>
      <c r="E65" s="58"/>
      <c r="F65" s="58"/>
      <c r="G65" s="58"/>
      <c r="H65" s="58"/>
      <c r="I65" s="58"/>
      <c r="J65" s="58"/>
    </row>
    <row r="66" spans="1:10">
      <c r="A66" s="21"/>
      <c r="B66" s="58"/>
      <c r="C66" s="58"/>
      <c r="D66" s="58"/>
      <c r="E66" s="58"/>
      <c r="F66" s="58"/>
      <c r="G66" s="58"/>
      <c r="H66" s="58"/>
      <c r="I66" s="58"/>
      <c r="J66" s="58"/>
    </row>
    <row r="67" spans="1:10">
      <c r="A67" s="21"/>
      <c r="B67" s="58"/>
      <c r="C67" s="68"/>
      <c r="D67" s="58"/>
      <c r="E67" s="58"/>
      <c r="F67" s="58"/>
      <c r="G67" s="58"/>
      <c r="H67" s="58"/>
      <c r="I67" s="58"/>
      <c r="J67" s="58"/>
    </row>
    <row r="68" spans="1:10">
      <c r="A68" s="21"/>
      <c r="B68" s="58"/>
      <c r="C68" s="68"/>
      <c r="D68" s="58"/>
      <c r="E68" s="58"/>
      <c r="F68" s="58"/>
      <c r="G68" s="58"/>
      <c r="H68" s="58"/>
      <c r="I68" s="58"/>
      <c r="J68" s="58"/>
    </row>
    <row r="69" spans="1:10">
      <c r="A69" s="21"/>
      <c r="B69" s="58"/>
      <c r="C69" s="68"/>
      <c r="D69" s="58"/>
      <c r="E69" s="58"/>
      <c r="F69" s="58"/>
      <c r="G69" s="58"/>
      <c r="H69" s="58"/>
      <c r="I69" s="58"/>
      <c r="J69" s="58"/>
    </row>
    <row r="70" spans="1:10">
      <c r="A70" s="21"/>
      <c r="B70" s="58"/>
      <c r="C70" s="68"/>
      <c r="D70" s="58"/>
      <c r="E70" s="58"/>
      <c r="F70" s="58"/>
      <c r="G70" s="58"/>
      <c r="H70" s="58"/>
      <c r="I70" s="58"/>
      <c r="J70" s="58"/>
    </row>
    <row r="71" spans="1:10">
      <c r="A71" s="21"/>
      <c r="B71" s="58"/>
      <c r="C71" s="68"/>
      <c r="D71" s="58"/>
      <c r="E71" s="58"/>
      <c r="F71" s="58"/>
      <c r="G71" s="58"/>
      <c r="H71" s="58"/>
      <c r="I71" s="58"/>
      <c r="J71" s="58"/>
    </row>
    <row r="72" spans="1:10">
      <c r="A72" s="21"/>
      <c r="B72" s="58"/>
      <c r="C72" s="58"/>
      <c r="D72" s="68"/>
      <c r="E72" s="68"/>
      <c r="F72" s="68"/>
      <c r="G72" s="58"/>
      <c r="H72" s="58"/>
      <c r="I72" s="58"/>
      <c r="J72" s="58"/>
    </row>
    <row r="73" spans="1:10">
      <c r="A73" s="21"/>
      <c r="B73" s="58"/>
      <c r="C73" s="68"/>
      <c r="D73" s="58"/>
      <c r="E73" s="58"/>
      <c r="F73" s="58"/>
      <c r="G73" s="58"/>
      <c r="H73" s="58"/>
      <c r="I73" s="58"/>
      <c r="J73" s="58"/>
    </row>
    <row r="74" spans="1:10">
      <c r="A74" s="21"/>
      <c r="B74" s="58"/>
      <c r="C74" s="68"/>
      <c r="D74" s="58"/>
      <c r="E74" s="58"/>
      <c r="F74" s="58"/>
      <c r="G74" s="58"/>
      <c r="H74" s="58"/>
      <c r="I74" s="58"/>
      <c r="J74" s="58"/>
    </row>
    <row r="75" spans="1:10">
      <c r="A75" s="21"/>
      <c r="B75" s="58"/>
      <c r="C75" s="68"/>
      <c r="D75" s="68"/>
      <c r="E75" s="68"/>
      <c r="F75" s="68"/>
      <c r="G75" s="58"/>
      <c r="H75" s="58"/>
      <c r="I75" s="58"/>
      <c r="J75" s="58"/>
    </row>
    <row r="76" spans="1:10">
      <c r="A76" s="21"/>
      <c r="B76" s="58"/>
      <c r="C76" s="68"/>
      <c r="D76" s="58"/>
      <c r="E76" s="58"/>
      <c r="F76" s="58"/>
      <c r="G76" s="58"/>
      <c r="H76" s="58"/>
      <c r="I76" s="58"/>
      <c r="J76" s="58"/>
    </row>
    <row r="77" spans="1:10">
      <c r="A77" s="21"/>
      <c r="B77" s="58"/>
      <c r="C77" s="68"/>
      <c r="D77" s="58"/>
      <c r="E77" s="58"/>
      <c r="F77" s="58"/>
      <c r="G77" s="58"/>
      <c r="H77" s="58"/>
      <c r="I77" s="58"/>
      <c r="J77" s="58"/>
    </row>
    <row r="78" spans="1:10">
      <c r="A78" s="21"/>
      <c r="B78" s="58"/>
      <c r="C78" s="58"/>
      <c r="D78" s="58"/>
      <c r="E78" s="58"/>
      <c r="F78" s="58"/>
      <c r="G78" s="58"/>
      <c r="H78" s="58"/>
      <c r="I78" s="58"/>
      <c r="J78" s="58"/>
    </row>
    <row r="79" spans="1:10">
      <c r="A79" s="21"/>
      <c r="B79" s="115"/>
      <c r="C79" s="115"/>
      <c r="D79" s="115"/>
      <c r="E79" s="115"/>
      <c r="F79" s="115"/>
      <c r="G79" s="115"/>
      <c r="H79" s="115"/>
      <c r="I79" s="115"/>
      <c r="J79" s="58"/>
    </row>
    <row r="80" spans="1:10">
      <c r="A80" s="21"/>
      <c r="B80" s="115"/>
      <c r="C80" s="115"/>
      <c r="D80" s="115"/>
      <c r="E80" s="115"/>
      <c r="F80" s="115"/>
      <c r="G80" s="117"/>
      <c r="H80" s="117"/>
      <c r="I80" s="115"/>
      <c r="J80" s="58"/>
    </row>
  </sheetData>
  <mergeCells count="1">
    <mergeCell ref="G2:H2"/>
  </mergeCells>
  <conditionalFormatting sqref="I29:I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{4284FB96-F32A-4AD6-A82D-DD3E0993BE75}</x14:id>
        </ext>
      </extLst>
    </cfRule>
  </conditionalFormatting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{0C09EE4C-F657-4952-8B5C-24079933CD3C}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84FB96-F32A-4AD6-A82D-DD3E0993BE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I29:I78</xm:sqref>
        </x14:conditionalFormatting>
        <x14:conditionalFormatting xmlns:xm="http://schemas.microsoft.com/office/excel/2006/main">
          <x14:cfRule type="dataBar" id="{0C09EE4C-F657-4952-8B5C-24079933CD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I23" sqref="I23"/>
    </sheetView>
  </sheetViews>
  <sheetFormatPr defaultRowHeight="15"/>
  <cols>
    <col min="3" max="3" width="43.140625" customWidth="1"/>
    <col min="7" max="7" width="10.42578125" customWidth="1"/>
    <col min="8" max="8" width="16.42578125" customWidth="1"/>
    <col min="11" max="11" width="12.57031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0</v>
      </c>
      <c r="J6" s="8">
        <v>0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8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8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3</v>
      </c>
      <c r="J10" s="8">
        <v>3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8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2</v>
      </c>
      <c r="J13" s="8">
        <v>2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1</v>
      </c>
      <c r="J14" s="8">
        <v>1</v>
      </c>
      <c r="K14" s="140">
        <f t="shared" si="0"/>
        <v>0</v>
      </c>
    </row>
    <row r="15" spans="2:11" ht="24.6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3</v>
      </c>
      <c r="J15" s="8">
        <v>3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8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0</v>
      </c>
      <c r="J18" s="8">
        <v>2</v>
      </c>
      <c r="K18" s="140">
        <f t="shared" si="0"/>
        <v>2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2</v>
      </c>
      <c r="J19" s="8">
        <v>1</v>
      </c>
      <c r="K19" s="140">
        <f t="shared" si="0"/>
        <v>-1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0</v>
      </c>
      <c r="J20" s="8">
        <v>2</v>
      </c>
      <c r="K20" s="140">
        <f t="shared" si="0"/>
        <v>2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8">
        <v>0</v>
      </c>
      <c r="K21" s="140">
        <f t="shared" si="0"/>
        <v>-3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0</v>
      </c>
      <c r="J26" s="140">
        <v>0</v>
      </c>
      <c r="K26" s="140">
        <f t="shared" si="0"/>
        <v>0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35</v>
      </c>
      <c r="J27" s="167">
        <f>SUM(J6:J26)</f>
        <v>35</v>
      </c>
      <c r="K27" s="167">
        <f t="shared" si="0"/>
        <v>0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0.15765765765765766</v>
      </c>
      <c r="J28" s="169">
        <f>J27/(3*74)</f>
        <v>0.15765765765765766</v>
      </c>
      <c r="K28" s="167">
        <f t="shared" si="0"/>
        <v>0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{1B5525EE-E0DE-46C9-8F58-FC762A642FDD}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B5525EE-E0DE-46C9-8F58-FC762A642F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22" sqref="J22"/>
    </sheetView>
  </sheetViews>
  <sheetFormatPr defaultRowHeight="15"/>
  <cols>
    <col min="3" max="3" width="42.85546875" customWidth="1"/>
    <col min="7" max="7" width="10.28515625" customWidth="1"/>
    <col min="8" max="8" width="16.28515625" customWidth="1"/>
    <col min="11" max="11" width="13.710937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0</v>
      </c>
      <c r="J6" s="8">
        <v>0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0</v>
      </c>
      <c r="J7" s="8">
        <v>0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8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0</v>
      </c>
      <c r="J10" s="8">
        <v>0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8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2</v>
      </c>
      <c r="J13" s="8">
        <v>2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8">
        <v>2</v>
      </c>
      <c r="K14" s="140">
        <f t="shared" si="0"/>
        <v>-1</v>
      </c>
    </row>
    <row r="15" spans="2:11" ht="24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3</v>
      </c>
      <c r="J15" s="8">
        <v>2</v>
      </c>
      <c r="K15" s="140">
        <f t="shared" si="0"/>
        <v>-1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8">
        <v>0</v>
      </c>
      <c r="K16" s="140">
        <f t="shared" si="0"/>
        <v>-2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8">
        <v>2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8">
        <v>2</v>
      </c>
      <c r="K19" s="140">
        <f t="shared" si="0"/>
        <v>-1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8">
        <v>2</v>
      </c>
      <c r="K20" s="140">
        <f t="shared" si="0"/>
        <v>-1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8">
        <v>2</v>
      </c>
      <c r="K21" s="140">
        <f t="shared" si="0"/>
        <v>-1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0</v>
      </c>
      <c r="J26" s="140">
        <v>0</v>
      </c>
      <c r="K26" s="140">
        <f t="shared" si="0"/>
        <v>0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37</v>
      </c>
      <c r="J27" s="167">
        <f>SUM(J6:J26)</f>
        <v>30</v>
      </c>
      <c r="K27" s="167">
        <f t="shared" si="0"/>
        <v>-7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0.16666666666666666</v>
      </c>
      <c r="J28" s="169">
        <f>J27/(3*74)</f>
        <v>0.13513513513513514</v>
      </c>
      <c r="K28" s="167">
        <f t="shared" si="0"/>
        <v>-3.1531531531531515E-2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{B236B3B2-FB47-43AD-ADD2-C5FFE897343C}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36B3B2-FB47-43AD-ADD2-C5FFE89734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21" sqref="J21"/>
    </sheetView>
  </sheetViews>
  <sheetFormatPr defaultRowHeight="15"/>
  <cols>
    <col min="3" max="3" width="43.140625" customWidth="1"/>
    <col min="7" max="7" width="10.28515625" customWidth="1"/>
    <col min="8" max="8" width="16.42578125" customWidth="1"/>
    <col min="11" max="11" width="13.285156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1</v>
      </c>
      <c r="J6" s="8">
        <v>1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8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8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0</v>
      </c>
      <c r="J10" s="8">
        <v>0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8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0</v>
      </c>
      <c r="J13" s="8">
        <v>2</v>
      </c>
      <c r="K13" s="140">
        <f t="shared" si="0"/>
        <v>2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2</v>
      </c>
      <c r="J14" s="8">
        <v>3</v>
      </c>
      <c r="K14" s="140">
        <f t="shared" si="0"/>
        <v>1</v>
      </c>
    </row>
    <row r="15" spans="2:11" ht="19.149999999999999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3</v>
      </c>
      <c r="J15" s="8">
        <v>1</v>
      </c>
      <c r="K15" s="140">
        <f t="shared" si="0"/>
        <v>-2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3</v>
      </c>
      <c r="J16" s="8">
        <v>2</v>
      </c>
      <c r="K16" s="140">
        <f t="shared" si="0"/>
        <v>-1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8">
        <v>2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2</v>
      </c>
      <c r="J19" s="8">
        <v>1</v>
      </c>
      <c r="K19" s="140">
        <f t="shared" si="0"/>
        <v>-1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1</v>
      </c>
      <c r="J20" s="8">
        <v>1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8">
        <v>2</v>
      </c>
      <c r="K21" s="140">
        <f t="shared" si="0"/>
        <v>-1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2</v>
      </c>
      <c r="K22" s="140">
        <f t="shared" si="0"/>
        <v>-1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0</v>
      </c>
      <c r="J26" s="140">
        <v>0</v>
      </c>
      <c r="K26" s="140">
        <f t="shared" si="0"/>
        <v>0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36</v>
      </c>
      <c r="J27" s="167">
        <f>SUM(J6:J26)</f>
        <v>33</v>
      </c>
      <c r="K27" s="167">
        <f t="shared" si="0"/>
        <v>-3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0.16216216216216217</v>
      </c>
      <c r="J28" s="169">
        <f>J27/(3*74)</f>
        <v>0.14864864864864866</v>
      </c>
      <c r="K28" s="167">
        <f t="shared" si="0"/>
        <v>-1.3513513513513514E-2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{A4CF2815-F0AA-47E9-827B-DCC41170AD71}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4CF2815-F0AA-47E9-827B-DCC41170AD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25" sqref="J25"/>
    </sheetView>
  </sheetViews>
  <sheetFormatPr defaultRowHeight="15"/>
  <cols>
    <col min="3" max="3" width="43.140625" customWidth="1"/>
    <col min="7" max="7" width="10.28515625" customWidth="1"/>
    <col min="8" max="8" width="16.7109375" customWidth="1"/>
    <col min="11" max="11" width="13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0</v>
      </c>
      <c r="J6" s="8">
        <v>2</v>
      </c>
      <c r="K6" s="140">
        <f t="shared" ref="K6:K28" si="0">J6-I6</f>
        <v>2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8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8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0</v>
      </c>
      <c r="J10" s="8">
        <v>1</v>
      </c>
      <c r="K10" s="140">
        <f t="shared" si="0"/>
        <v>1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8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0</v>
      </c>
      <c r="J13" s="8">
        <v>0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1</v>
      </c>
      <c r="J14" s="8">
        <v>1</v>
      </c>
      <c r="K14" s="140">
        <f t="shared" si="0"/>
        <v>0</v>
      </c>
    </row>
    <row r="15" spans="2:11" ht="19.149999999999999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8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0</v>
      </c>
      <c r="J16" s="8">
        <v>0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0</v>
      </c>
      <c r="J18" s="8">
        <v>0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2</v>
      </c>
      <c r="J19" s="8">
        <v>2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8">
        <v>2</v>
      </c>
      <c r="K20" s="140">
        <f t="shared" si="0"/>
        <v>-1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8">
        <v>2</v>
      </c>
      <c r="K21" s="140">
        <f t="shared" si="0"/>
        <v>-1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2</v>
      </c>
      <c r="K22" s="140">
        <f t="shared" si="0"/>
        <v>-1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0</v>
      </c>
      <c r="J24" s="8">
        <v>3</v>
      </c>
      <c r="K24" s="140">
        <f t="shared" si="0"/>
        <v>3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0</v>
      </c>
      <c r="J26" s="140">
        <v>0</v>
      </c>
      <c r="K26" s="140">
        <f t="shared" si="0"/>
        <v>0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26</v>
      </c>
      <c r="J27" s="167">
        <f>SUM(J6:J26)</f>
        <v>29</v>
      </c>
      <c r="K27" s="167">
        <f t="shared" si="0"/>
        <v>3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0.11711711711711711</v>
      </c>
      <c r="J28" s="169">
        <f>J27/(3*74)</f>
        <v>0.13063063063063063</v>
      </c>
      <c r="K28" s="167">
        <f t="shared" si="0"/>
        <v>1.3513513513513514E-2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{E8DAECC4-8553-4DC0-9EA2-3EF76E745DDF}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DAECC4-8553-4DC0-9EA2-3EF76E745D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K25" sqref="K25"/>
    </sheetView>
  </sheetViews>
  <sheetFormatPr defaultRowHeight="15"/>
  <cols>
    <col min="3" max="3" width="43.140625" customWidth="1"/>
    <col min="7" max="7" width="10.28515625" customWidth="1"/>
    <col min="8" max="8" width="16.7109375" customWidth="1"/>
    <col min="11" max="11" width="13.285156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0</v>
      </c>
      <c r="J6" s="8">
        <v>0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8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8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0</v>
      </c>
      <c r="J10" s="8">
        <v>0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8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3</v>
      </c>
      <c r="J13" s="8">
        <v>3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1</v>
      </c>
      <c r="J14" s="8">
        <v>1</v>
      </c>
      <c r="K14" s="140">
        <f t="shared" si="0"/>
        <v>0</v>
      </c>
    </row>
    <row r="15" spans="2:11" ht="19.899999999999999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8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0</v>
      </c>
      <c r="J16" s="8">
        <v>0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0</v>
      </c>
      <c r="J18" s="8">
        <v>1</v>
      </c>
      <c r="K18" s="140">
        <f t="shared" si="0"/>
        <v>1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2</v>
      </c>
      <c r="J19" s="8">
        <v>2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8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8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0</v>
      </c>
      <c r="J24" s="8">
        <v>0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0</v>
      </c>
      <c r="J26" s="140">
        <v>0</v>
      </c>
      <c r="K26" s="140">
        <f t="shared" si="0"/>
        <v>0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29</v>
      </c>
      <c r="J27" s="167">
        <f>SUM(J6:J26)</f>
        <v>30</v>
      </c>
      <c r="K27" s="167">
        <f t="shared" si="0"/>
        <v>1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0.13063063063063063</v>
      </c>
      <c r="J28" s="169">
        <f>J27/(3*74)</f>
        <v>0.13513513513513514</v>
      </c>
      <c r="K28" s="167">
        <f t="shared" si="0"/>
        <v>4.504504504504514E-3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{7FFA255D-6B36-40E5-9B9F-1507008AFD36}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FA255D-6B36-40E5-9B9F-1507008AFD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I22" sqref="I22"/>
    </sheetView>
  </sheetViews>
  <sheetFormatPr defaultRowHeight="15"/>
  <cols>
    <col min="3" max="3" width="43.140625" customWidth="1"/>
    <col min="7" max="7" width="10.7109375" customWidth="1"/>
    <col min="8" max="8" width="16.42578125" customWidth="1"/>
    <col min="11" max="11" width="13.285156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0</v>
      </c>
      <c r="J6" s="8">
        <v>0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0</v>
      </c>
      <c r="J7" s="8">
        <v>0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0</v>
      </c>
      <c r="J8" s="8">
        <v>0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0</v>
      </c>
      <c r="J9" s="8">
        <v>0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0</v>
      </c>
      <c r="J10" s="8">
        <v>0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8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2</v>
      </c>
      <c r="J13" s="8">
        <v>2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1</v>
      </c>
      <c r="J14" s="8">
        <v>1</v>
      </c>
      <c r="K14" s="140">
        <f t="shared" si="0"/>
        <v>0</v>
      </c>
    </row>
    <row r="15" spans="2:11" ht="22.9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8">
        <v>0</v>
      </c>
      <c r="K15" s="140">
        <f t="shared" si="0"/>
        <v>-1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8">
        <v>0</v>
      </c>
      <c r="K16" s="140">
        <f t="shared" si="0"/>
        <v>-2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8">
        <v>2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2</v>
      </c>
      <c r="J19" s="8">
        <v>2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8">
        <v>2</v>
      </c>
      <c r="K20" s="140">
        <f t="shared" si="0"/>
        <v>-1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8">
        <v>2</v>
      </c>
      <c r="K21" s="140">
        <f t="shared" si="0"/>
        <v>-1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0</v>
      </c>
      <c r="J26" s="140">
        <v>0</v>
      </c>
      <c r="K26" s="140">
        <f t="shared" si="0"/>
        <v>0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30</v>
      </c>
      <c r="J27" s="167">
        <f>SUM(J6:J26)</f>
        <v>25</v>
      </c>
      <c r="K27" s="167">
        <f t="shared" si="0"/>
        <v>-5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0.13513513513513514</v>
      </c>
      <c r="J28" s="169">
        <f>J27/(3*74)</f>
        <v>0.11261261261261261</v>
      </c>
      <c r="K28" s="167">
        <f t="shared" si="0"/>
        <v>-2.2522522522522528E-2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{34AD5EEA-C0C5-4886-9E5F-FAEBB3CF4CD8}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AD5EEA-C0C5-4886-9E5F-FAEBB3CF4C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I24" sqref="I24"/>
    </sheetView>
  </sheetViews>
  <sheetFormatPr defaultRowHeight="15"/>
  <cols>
    <col min="3" max="3" width="43.140625" customWidth="1"/>
    <col min="7" max="7" width="11.28515625" customWidth="1"/>
    <col min="8" max="8" width="16.5703125" customWidth="1"/>
    <col min="11" max="11" width="13.425781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2</v>
      </c>
      <c r="J6" s="8">
        <v>2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0</v>
      </c>
      <c r="J7" s="8">
        <v>0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0</v>
      </c>
      <c r="J8" s="8">
        <v>0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0</v>
      </c>
      <c r="J9" s="8">
        <v>0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1</v>
      </c>
      <c r="J10" s="8">
        <v>1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8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0</v>
      </c>
      <c r="J13" s="8">
        <v>0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0</v>
      </c>
      <c r="J14" s="8">
        <v>0</v>
      </c>
      <c r="K14" s="140">
        <f t="shared" si="0"/>
        <v>0</v>
      </c>
    </row>
    <row r="15" spans="2:11" ht="20.45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8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1</v>
      </c>
      <c r="J16" s="8">
        <v>0</v>
      </c>
      <c r="K16" s="140">
        <f t="shared" si="0"/>
        <v>-1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0</v>
      </c>
      <c r="J18" s="8">
        <v>0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8">
        <v>1</v>
      </c>
      <c r="K19" s="140">
        <f t="shared" si="0"/>
        <v>-2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8">
        <v>2</v>
      </c>
      <c r="K20" s="140">
        <f t="shared" si="0"/>
        <v>-1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8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0</v>
      </c>
      <c r="J24" s="8">
        <v>0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1</v>
      </c>
      <c r="J26" s="140">
        <v>0</v>
      </c>
      <c r="K26" s="140">
        <f t="shared" si="0"/>
        <v>-1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26</v>
      </c>
      <c r="J27" s="167">
        <f>SUM(J6:J26)</f>
        <v>21</v>
      </c>
      <c r="K27" s="167">
        <f t="shared" si="0"/>
        <v>-5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0.11711711711711711</v>
      </c>
      <c r="J28" s="169">
        <f>J27/(3*74)</f>
        <v>9.45945945945946E-2</v>
      </c>
      <c r="K28" s="167">
        <f t="shared" si="0"/>
        <v>-2.2522522522522515E-2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{828F7CB6-9E52-431F-A815-C81FF499BBAC}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8F7CB6-9E52-431F-A815-C81FF499BB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I22" sqref="I22"/>
    </sheetView>
  </sheetViews>
  <sheetFormatPr defaultRowHeight="15"/>
  <cols>
    <col min="3" max="3" width="43.140625" customWidth="1"/>
    <col min="7" max="7" width="10.140625" customWidth="1"/>
    <col min="8" max="8" width="16.28515625" customWidth="1"/>
    <col min="11" max="11" width="13.285156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2</v>
      </c>
      <c r="J6" s="8">
        <v>2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2</v>
      </c>
      <c r="J7" s="8">
        <v>2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0</v>
      </c>
      <c r="J8" s="8">
        <v>0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0</v>
      </c>
      <c r="J9" s="8">
        <v>0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0</v>
      </c>
      <c r="J10" s="8">
        <v>0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8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2</v>
      </c>
      <c r="J12" s="8">
        <v>2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1</v>
      </c>
      <c r="J13" s="8">
        <v>1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1</v>
      </c>
      <c r="J14" s="8">
        <v>1</v>
      </c>
      <c r="K14" s="140">
        <f t="shared" si="0"/>
        <v>0</v>
      </c>
    </row>
    <row r="15" spans="2:11" ht="18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0</v>
      </c>
      <c r="J15" s="8">
        <v>0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8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0</v>
      </c>
      <c r="J17" s="8">
        <v>0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3</v>
      </c>
      <c r="J18" s="8">
        <v>1</v>
      </c>
      <c r="K18" s="140">
        <f t="shared" si="0"/>
        <v>-2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8">
        <v>2</v>
      </c>
      <c r="K19" s="140">
        <f t="shared" si="0"/>
        <v>-1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8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8">
        <v>2</v>
      </c>
      <c r="K21" s="140">
        <f t="shared" si="0"/>
        <v>-1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0</v>
      </c>
      <c r="J24" s="8">
        <v>0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0</v>
      </c>
      <c r="J26" s="140">
        <v>0</v>
      </c>
      <c r="K26" s="140">
        <f t="shared" si="0"/>
        <v>0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31</v>
      </c>
      <c r="J27" s="167">
        <f>SUM(J6:J26)</f>
        <v>27</v>
      </c>
      <c r="K27" s="167">
        <f t="shared" si="0"/>
        <v>-4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0.13963963963963963</v>
      </c>
      <c r="J28" s="169">
        <f>J27/(3*74)</f>
        <v>0.12162162162162163</v>
      </c>
      <c r="K28" s="167">
        <f t="shared" si="0"/>
        <v>-1.8018018018018001E-2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{AE092EF3-5B95-40F3-AB04-7C4FB447115E}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E092EF3-5B95-40F3-AB04-7C4FB44711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K24" sqref="K24"/>
    </sheetView>
  </sheetViews>
  <sheetFormatPr defaultRowHeight="15"/>
  <cols>
    <col min="3" max="3" width="43.140625" customWidth="1"/>
    <col min="6" max="6" width="7.5703125" customWidth="1"/>
    <col min="7" max="7" width="10.28515625" customWidth="1"/>
    <col min="8" max="8" width="17.140625" customWidth="1"/>
    <col min="11" max="11" width="13.710937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4</v>
      </c>
      <c r="J6" s="8">
        <v>4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8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8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3</v>
      </c>
      <c r="J9" s="8">
        <v>3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3</v>
      </c>
      <c r="J10" s="8">
        <v>3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3</v>
      </c>
      <c r="J11" s="8">
        <v>3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3</v>
      </c>
      <c r="J12" s="8">
        <v>3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2</v>
      </c>
      <c r="J13" s="8">
        <v>2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8">
        <v>3</v>
      </c>
      <c r="K14" s="140">
        <f t="shared" si="0"/>
        <v>0</v>
      </c>
    </row>
    <row r="15" spans="2:11" ht="18.600000000000001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2</v>
      </c>
      <c r="J15" s="8">
        <v>2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1</v>
      </c>
      <c r="J16" s="8">
        <v>1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1</v>
      </c>
      <c r="J18" s="8">
        <v>1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8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8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8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4</v>
      </c>
      <c r="J26" s="140">
        <v>0</v>
      </c>
      <c r="K26" s="140">
        <f t="shared" si="0"/>
        <v>-4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56</v>
      </c>
      <c r="J27" s="167">
        <f>SUM(J6:J26)</f>
        <v>52</v>
      </c>
      <c r="K27" s="167">
        <f t="shared" si="0"/>
        <v>-4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0.25225225225225223</v>
      </c>
      <c r="J28" s="169">
        <f>J27/(3*74)</f>
        <v>0.23423423423423423</v>
      </c>
      <c r="K28" s="167">
        <f t="shared" si="0"/>
        <v>-1.8018018018018001E-2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{AA325899-B671-4758-95E0-E3D3F7C2EC30}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A325899-B671-4758-95E0-E3D3F7C2EC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I21" sqref="I21"/>
    </sheetView>
  </sheetViews>
  <sheetFormatPr defaultRowHeight="15"/>
  <cols>
    <col min="3" max="3" width="43.140625" customWidth="1"/>
    <col min="7" max="7" width="10.7109375" customWidth="1"/>
    <col min="8" max="8" width="16.7109375" customWidth="1"/>
    <col min="11" max="11" width="13.285156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3</v>
      </c>
      <c r="J6" s="8">
        <v>3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8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8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3</v>
      </c>
      <c r="J9" s="8">
        <v>3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2</v>
      </c>
      <c r="J10" s="8">
        <v>2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3</v>
      </c>
      <c r="J11" s="8">
        <v>3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3</v>
      </c>
      <c r="J12" s="8">
        <v>3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3</v>
      </c>
      <c r="J13" s="8">
        <v>3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8">
        <v>3</v>
      </c>
      <c r="K14" s="140">
        <f t="shared" si="0"/>
        <v>0</v>
      </c>
    </row>
    <row r="15" spans="2:11" ht="19.899999999999999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3</v>
      </c>
      <c r="J15" s="8">
        <v>3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1</v>
      </c>
      <c r="J16" s="8">
        <v>1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1</v>
      </c>
      <c r="J17" s="8">
        <v>1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1</v>
      </c>
      <c r="J18" s="8">
        <v>1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8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8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8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4</v>
      </c>
      <c r="J26" s="140">
        <v>0</v>
      </c>
      <c r="K26" s="140">
        <f t="shared" si="0"/>
        <v>-4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55</v>
      </c>
      <c r="J27" s="167">
        <f>SUM(J6:J26)</f>
        <v>51</v>
      </c>
      <c r="K27" s="167">
        <f t="shared" si="0"/>
        <v>-4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0.24774774774774774</v>
      </c>
      <c r="J28" s="169">
        <f>J27/(3*74)</f>
        <v>0.22972972972972974</v>
      </c>
      <c r="K28" s="167">
        <f t="shared" si="0"/>
        <v>-1.8018018018018001E-2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{E3F3710E-686D-4DAA-AFF5-9DFA0DDA71CF}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F3710E-686D-4DAA-AFF5-9DFA0DDA71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H23" sqref="H23"/>
    </sheetView>
  </sheetViews>
  <sheetFormatPr defaultRowHeight="15"/>
  <cols>
    <col min="3" max="3" width="43.140625" customWidth="1"/>
    <col min="7" max="7" width="10.7109375" customWidth="1"/>
    <col min="8" max="8" width="16.28515625" customWidth="1"/>
    <col min="11" max="11" width="13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0</v>
      </c>
      <c r="J6" s="8">
        <v>0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8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8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0</v>
      </c>
      <c r="J10" s="8">
        <v>0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1</v>
      </c>
      <c r="J11" s="8">
        <v>1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3</v>
      </c>
      <c r="J12" s="8">
        <v>3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3</v>
      </c>
      <c r="J13" s="8">
        <v>3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8">
        <v>3</v>
      </c>
      <c r="K14" s="140">
        <f t="shared" si="0"/>
        <v>0</v>
      </c>
    </row>
    <row r="15" spans="2:11" ht="19.899999999999999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8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8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8">
        <v>2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8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8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8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4</v>
      </c>
      <c r="J26" s="140">
        <v>0</v>
      </c>
      <c r="K26" s="140">
        <f t="shared" si="0"/>
        <v>-4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47</v>
      </c>
      <c r="J27" s="167">
        <f>SUM(J6:J26)</f>
        <v>43</v>
      </c>
      <c r="K27" s="167">
        <f t="shared" si="0"/>
        <v>-4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0.21171171171171171</v>
      </c>
      <c r="J28" s="169">
        <f>J27/(3*74)</f>
        <v>0.19369369369369369</v>
      </c>
      <c r="K28" s="167">
        <f t="shared" si="0"/>
        <v>-1.8018018018018028E-2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{5142FB78-3D35-4871-B1A5-3E6520887D0A}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42FB78-3D35-4871-B1A5-3E6520887D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I25" sqref="I25"/>
    </sheetView>
  </sheetViews>
  <sheetFormatPr defaultRowHeight="15"/>
  <cols>
    <col min="3" max="3" width="43.140625" customWidth="1"/>
    <col min="7" max="7" width="10.7109375" customWidth="1"/>
    <col min="8" max="8" width="16.42578125" customWidth="1"/>
    <col min="11" max="11" width="13.285156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3</v>
      </c>
      <c r="J6" s="8">
        <v>3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8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8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3</v>
      </c>
      <c r="J10" s="8">
        <v>3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1</v>
      </c>
      <c r="J11" s="8">
        <v>1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3</v>
      </c>
      <c r="J12" s="8">
        <v>3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2</v>
      </c>
      <c r="J13" s="8">
        <v>2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8">
        <v>3</v>
      </c>
      <c r="K14" s="140">
        <f t="shared" si="0"/>
        <v>0</v>
      </c>
    </row>
    <row r="15" spans="2:11" ht="18.600000000000001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8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8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8">
        <v>2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8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8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8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4</v>
      </c>
      <c r="J26" s="140">
        <v>0</v>
      </c>
      <c r="K26" s="140">
        <f t="shared" si="0"/>
        <v>-4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52</v>
      </c>
      <c r="J27" s="167">
        <f>SUM(J6:J26)</f>
        <v>48</v>
      </c>
      <c r="K27" s="167">
        <f t="shared" si="0"/>
        <v>-4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0.23423423423423423</v>
      </c>
      <c r="J28" s="169">
        <f>J27/(3*74)</f>
        <v>0.21621621621621623</v>
      </c>
      <c r="K28" s="167">
        <f t="shared" si="0"/>
        <v>-1.8018018018018001E-2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{5128D3E6-A007-4364-8222-3CE422BB405B}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28D3E6-A007-4364-8222-3CE422BB40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I24" sqref="I24"/>
    </sheetView>
  </sheetViews>
  <sheetFormatPr defaultRowHeight="15"/>
  <cols>
    <col min="3" max="3" width="43.140625" customWidth="1"/>
    <col min="7" max="7" width="10.42578125" customWidth="1"/>
    <col min="8" max="8" width="16.28515625" customWidth="1"/>
    <col min="11" max="11" width="13.285156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0</v>
      </c>
      <c r="J6" s="8">
        <v>0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0</v>
      </c>
      <c r="J7" s="8">
        <v>0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0</v>
      </c>
      <c r="J8" s="8">
        <v>0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0</v>
      </c>
      <c r="J10" s="8">
        <v>0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8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0</v>
      </c>
      <c r="J13" s="8">
        <v>0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1</v>
      </c>
      <c r="J14" s="8">
        <v>1</v>
      </c>
      <c r="K14" s="140">
        <f t="shared" si="0"/>
        <v>0</v>
      </c>
    </row>
    <row r="15" spans="2:11" ht="20.45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0</v>
      </c>
      <c r="J15" s="8">
        <v>0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8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0</v>
      </c>
      <c r="J18" s="8">
        <v>0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8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8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8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2</v>
      </c>
      <c r="J26" s="140">
        <v>0</v>
      </c>
      <c r="K26" s="140">
        <f t="shared" si="0"/>
        <v>-2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29</v>
      </c>
      <c r="J27" s="167">
        <f>SUM(J6:J26)</f>
        <v>27</v>
      </c>
      <c r="K27" s="167">
        <f t="shared" si="0"/>
        <v>-2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0.13063063063063063</v>
      </c>
      <c r="J28" s="169">
        <f>J27/(3*74)</f>
        <v>0.12162162162162163</v>
      </c>
      <c r="K28" s="167">
        <f t="shared" si="0"/>
        <v>-9.0090090090090003E-3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{D3E2F0B5-2C11-494F-9058-68CBA7CF1109}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E2F0B5-2C11-494F-9058-68CBA7CF11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I23" sqref="I23"/>
    </sheetView>
  </sheetViews>
  <sheetFormatPr defaultRowHeight="15"/>
  <cols>
    <col min="3" max="3" width="43.140625" customWidth="1"/>
    <col min="7" max="7" width="10.42578125" customWidth="1"/>
    <col min="8" max="8" width="16.28515625" customWidth="1"/>
    <col min="11" max="11" width="13.57031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4</v>
      </c>
      <c r="J6" s="8">
        <v>4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8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8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0</v>
      </c>
      <c r="J10" s="8">
        <v>0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8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3</v>
      </c>
      <c r="J13" s="8">
        <v>3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8">
        <v>3</v>
      </c>
      <c r="K14" s="140">
        <f t="shared" si="0"/>
        <v>0</v>
      </c>
    </row>
    <row r="15" spans="2:11" ht="18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8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8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8">
        <v>2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8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8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8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2</v>
      </c>
      <c r="J26" s="140">
        <v>0</v>
      </c>
      <c r="K26" s="140">
        <f t="shared" si="0"/>
        <v>-2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45</v>
      </c>
      <c r="J27" s="167">
        <f>SUM(J6:J26)</f>
        <v>43</v>
      </c>
      <c r="K27" s="167">
        <f t="shared" si="0"/>
        <v>-2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0.20270270270270271</v>
      </c>
      <c r="J28" s="169">
        <f>J27/(3*74)</f>
        <v>0.19369369369369369</v>
      </c>
      <c r="K28" s="167">
        <f t="shared" si="0"/>
        <v>-9.009009009009028E-3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{793003AD-7F30-4A1C-9987-36442A95BD91}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3003AD-7F30-4A1C-9987-36442A95BD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26" sqref="J26"/>
    </sheetView>
  </sheetViews>
  <sheetFormatPr defaultRowHeight="15"/>
  <cols>
    <col min="3" max="3" width="43.140625" customWidth="1"/>
    <col min="7" max="7" width="10.42578125" customWidth="1"/>
    <col min="8" max="8" width="16.7109375" customWidth="1"/>
    <col min="11" max="11" width="13.285156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3</v>
      </c>
      <c r="J6" s="8">
        <v>3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0</v>
      </c>
      <c r="J7" s="8">
        <v>0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8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1</v>
      </c>
      <c r="J10" s="8">
        <v>1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1</v>
      </c>
      <c r="J11" s="8">
        <v>0</v>
      </c>
      <c r="K11" s="140">
        <f t="shared" si="0"/>
        <v>-1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0</v>
      </c>
      <c r="J13" s="8">
        <v>2</v>
      </c>
      <c r="K13" s="140">
        <f t="shared" si="0"/>
        <v>2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2</v>
      </c>
      <c r="J14" s="8">
        <v>3</v>
      </c>
      <c r="K14" s="140">
        <f t="shared" si="0"/>
        <v>1</v>
      </c>
    </row>
    <row r="15" spans="2:11" ht="16.149999999999999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3</v>
      </c>
      <c r="J15" s="8">
        <v>1</v>
      </c>
      <c r="K15" s="140">
        <f t="shared" si="0"/>
        <v>-2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1</v>
      </c>
      <c r="J16" s="8">
        <v>2</v>
      </c>
      <c r="K16" s="140">
        <f t="shared" si="0"/>
        <v>1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8">
        <v>2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2</v>
      </c>
      <c r="J19" s="8">
        <v>3</v>
      </c>
      <c r="K19" s="140">
        <f t="shared" si="0"/>
        <v>1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8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8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4</v>
      </c>
      <c r="J26" s="140">
        <v>0</v>
      </c>
      <c r="K26" s="140">
        <f t="shared" si="0"/>
        <v>-4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41</v>
      </c>
      <c r="J27" s="167">
        <f>SUM(J6:J26)</f>
        <v>39</v>
      </c>
      <c r="K27" s="167">
        <f t="shared" si="0"/>
        <v>-2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0.18468468468468469</v>
      </c>
      <c r="J28" s="169">
        <f>J27/(3*74)</f>
        <v>0.17567567567567569</v>
      </c>
      <c r="K28" s="167">
        <f t="shared" si="0"/>
        <v>-9.0090090090090003E-3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{F0AC8750-1EBD-4560-A4DA-ABC29C129849}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0AC8750-1EBD-4560-A4DA-ABC29C1298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23" sqref="J23"/>
    </sheetView>
  </sheetViews>
  <sheetFormatPr defaultRowHeight="15"/>
  <cols>
    <col min="3" max="3" width="43.140625" customWidth="1"/>
    <col min="7" max="7" width="10.28515625" customWidth="1"/>
    <col min="8" max="8" width="16.28515625" customWidth="1"/>
    <col min="11" max="11" width="13.285156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0</v>
      </c>
      <c r="J6" s="8">
        <v>0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8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8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1</v>
      </c>
      <c r="J10" s="8">
        <v>1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8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3</v>
      </c>
      <c r="J12" s="8">
        <v>3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2</v>
      </c>
      <c r="J13" s="8">
        <v>2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8">
        <v>3</v>
      </c>
      <c r="K14" s="140">
        <f t="shared" si="0"/>
        <v>0</v>
      </c>
    </row>
    <row r="15" spans="2:11" ht="19.149999999999999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8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8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8">
        <v>2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8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8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8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4</v>
      </c>
      <c r="J26" s="140">
        <v>0</v>
      </c>
      <c r="K26" s="140">
        <f t="shared" si="0"/>
        <v>-4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46</v>
      </c>
      <c r="J27" s="167">
        <f>SUM(J6:J26)</f>
        <v>42</v>
      </c>
      <c r="K27" s="167">
        <f t="shared" si="0"/>
        <v>-4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0.2072072072072072</v>
      </c>
      <c r="J28" s="169">
        <f>J27/(3*74)</f>
        <v>0.1891891891891892</v>
      </c>
      <c r="K28" s="167">
        <f t="shared" si="0"/>
        <v>-1.8018018018018001E-2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{DAA9ED5E-4AA6-4A5B-9058-591FD510FCEA}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A9ED5E-4AA6-4A5B-9058-591FD510FC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21" sqref="J21"/>
    </sheetView>
  </sheetViews>
  <sheetFormatPr defaultRowHeight="15"/>
  <cols>
    <col min="3" max="3" width="43.140625" customWidth="1"/>
    <col min="7" max="7" width="10.140625" customWidth="1"/>
    <col min="8" max="8" width="16.42578125" customWidth="1"/>
    <col min="11" max="11" width="12.8554687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0</v>
      </c>
      <c r="J6" s="8">
        <v>0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8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8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0</v>
      </c>
      <c r="J10" s="8">
        <v>0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8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3</v>
      </c>
      <c r="J13" s="8">
        <v>3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8">
        <v>3</v>
      </c>
      <c r="K14" s="140">
        <f t="shared" si="0"/>
        <v>0</v>
      </c>
    </row>
    <row r="15" spans="2:11" ht="19.899999999999999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8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8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0</v>
      </c>
      <c r="J18" s="8">
        <v>0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8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2</v>
      </c>
      <c r="J20" s="8">
        <v>2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8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0</v>
      </c>
      <c r="J26" s="140">
        <v>0</v>
      </c>
      <c r="K26" s="140">
        <f t="shared" si="0"/>
        <v>0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36</v>
      </c>
      <c r="J27" s="167">
        <f>SUM(J6:J26)</f>
        <v>36</v>
      </c>
      <c r="K27" s="167">
        <f t="shared" si="0"/>
        <v>0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0.16216216216216217</v>
      </c>
      <c r="J28" s="169">
        <f>J27/(3*74)</f>
        <v>0.16216216216216217</v>
      </c>
      <c r="K28" s="167">
        <f t="shared" si="0"/>
        <v>0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{EC4D7CD7-57A2-45DD-AA41-035EC679F3B2}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C4D7CD7-57A2-45DD-AA41-035EC679F3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23" sqref="J23"/>
    </sheetView>
  </sheetViews>
  <sheetFormatPr defaultRowHeight="15"/>
  <cols>
    <col min="3" max="3" width="43.140625" customWidth="1"/>
    <col min="5" max="5" width="9" customWidth="1"/>
    <col min="6" max="6" width="7.42578125" customWidth="1"/>
    <col min="7" max="7" width="11.42578125" customWidth="1"/>
    <col min="8" max="8" width="16.28515625" customWidth="1"/>
    <col min="11" max="11" width="13.285156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2</v>
      </c>
      <c r="J6" s="8">
        <v>2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8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8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3</v>
      </c>
      <c r="J10" s="8">
        <v>3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8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3</v>
      </c>
      <c r="J13" s="8">
        <v>3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8">
        <v>3</v>
      </c>
      <c r="K14" s="140">
        <f t="shared" si="0"/>
        <v>0</v>
      </c>
    </row>
    <row r="15" spans="2:11" ht="18.600000000000001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8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8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0</v>
      </c>
      <c r="J18" s="8">
        <v>0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8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8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8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2</v>
      </c>
      <c r="J26" s="140">
        <v>0</v>
      </c>
      <c r="K26" s="140">
        <f t="shared" si="0"/>
        <v>-2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44</v>
      </c>
      <c r="J27" s="167">
        <f>SUM(J6:J26)</f>
        <v>42</v>
      </c>
      <c r="K27" s="167">
        <f t="shared" si="0"/>
        <v>-2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0.1981981981981982</v>
      </c>
      <c r="J28" s="169">
        <f>J27/(3*74)</f>
        <v>0.1891891891891892</v>
      </c>
      <c r="K28" s="167">
        <f t="shared" si="0"/>
        <v>-9.0090090090090003E-3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{6E95C77E-7D6C-4D1A-8CD4-91FD508192F8}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E95C77E-7D6C-4D1A-8CD4-91FD508192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22" sqref="J22"/>
    </sheetView>
  </sheetViews>
  <sheetFormatPr defaultRowHeight="15"/>
  <cols>
    <col min="3" max="3" width="43.140625" customWidth="1"/>
    <col min="7" max="7" width="9.85546875" customWidth="1"/>
    <col min="8" max="8" width="16.28515625" customWidth="1"/>
    <col min="11" max="11" width="13.57031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3</v>
      </c>
      <c r="J6" s="8">
        <v>3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0</v>
      </c>
      <c r="J7" s="8">
        <v>0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0</v>
      </c>
      <c r="J8" s="8">
        <v>0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0</v>
      </c>
      <c r="J9" s="8">
        <v>0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1</v>
      </c>
      <c r="J10" s="8">
        <v>1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8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0</v>
      </c>
      <c r="J13" s="8">
        <v>0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2</v>
      </c>
      <c r="J14" s="8">
        <v>2</v>
      </c>
      <c r="K14" s="140">
        <f t="shared" si="0"/>
        <v>0</v>
      </c>
    </row>
    <row r="15" spans="2:11" ht="16.149999999999999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8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1</v>
      </c>
      <c r="J16" s="8">
        <v>1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8">
        <v>2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0</v>
      </c>
      <c r="J19" s="8">
        <v>0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2</v>
      </c>
      <c r="J20" s="8">
        <v>2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8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2</v>
      </c>
      <c r="J26" s="140">
        <v>0</v>
      </c>
      <c r="K26" s="140">
        <f t="shared" si="0"/>
        <v>-2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31</v>
      </c>
      <c r="J27" s="167">
        <f>SUM(J6:J26)</f>
        <v>29</v>
      </c>
      <c r="K27" s="167">
        <f t="shared" si="0"/>
        <v>-2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0.13963963963963963</v>
      </c>
      <c r="J28" s="169">
        <f>J27/(3*74)</f>
        <v>0.13063063063063063</v>
      </c>
      <c r="K28" s="167">
        <f t="shared" si="0"/>
        <v>-9.0090090090090003E-3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{53BEDC59-3516-41F8-9F0A-57BB797AC918}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3BEDC59-3516-41F8-9F0A-57BB797AC9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22" sqref="J22"/>
    </sheetView>
  </sheetViews>
  <sheetFormatPr defaultRowHeight="15"/>
  <cols>
    <col min="3" max="3" width="43.140625" customWidth="1"/>
    <col min="8" max="8" width="16.28515625" customWidth="1"/>
    <col min="11" max="11" width="13.285156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0</v>
      </c>
      <c r="J6" s="8">
        <v>0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8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0</v>
      </c>
      <c r="J8" s="8">
        <v>0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3</v>
      </c>
      <c r="J10" s="8">
        <v>3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3</v>
      </c>
      <c r="J11" s="8">
        <v>3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3</v>
      </c>
      <c r="J12" s="8">
        <v>3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2</v>
      </c>
      <c r="J13" s="8">
        <v>2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8">
        <v>3</v>
      </c>
      <c r="K14" s="140">
        <f t="shared" si="0"/>
        <v>0</v>
      </c>
    </row>
    <row r="15" spans="2:11" ht="18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2</v>
      </c>
      <c r="J15" s="8">
        <v>2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3</v>
      </c>
      <c r="J16" s="8">
        <v>3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1</v>
      </c>
      <c r="J17" s="8">
        <v>1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8">
        <v>2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0</v>
      </c>
      <c r="J19" s="8">
        <v>0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8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8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4</v>
      </c>
      <c r="J26" s="140">
        <v>0</v>
      </c>
      <c r="K26" s="140">
        <f t="shared" si="0"/>
        <v>-4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48</v>
      </c>
      <c r="J27" s="167">
        <f>SUM(J6:J26)</f>
        <v>44</v>
      </c>
      <c r="K27" s="167">
        <f t="shared" si="0"/>
        <v>-4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0.21621621621621623</v>
      </c>
      <c r="J28" s="169">
        <f>J27/(3*74)</f>
        <v>0.1981981981981982</v>
      </c>
      <c r="K28" s="167">
        <f t="shared" si="0"/>
        <v>-1.8018018018018028E-2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{1929B90B-D5F9-4ABA-B0E4-933380E6669A}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29B90B-D5F9-4ABA-B0E4-933380E666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K22" sqref="K22"/>
    </sheetView>
  </sheetViews>
  <sheetFormatPr defaultRowHeight="15"/>
  <cols>
    <col min="3" max="3" width="43.140625" customWidth="1"/>
    <col min="7" max="7" width="10.85546875" customWidth="1"/>
    <col min="8" max="8" width="16.28515625" customWidth="1"/>
    <col min="10" max="10" width="7.7109375" customWidth="1"/>
    <col min="11" max="11" width="13.285156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4</v>
      </c>
      <c r="J6" s="140">
        <v>4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140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140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140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3</v>
      </c>
      <c r="J10" s="140">
        <v>3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3</v>
      </c>
      <c r="J11" s="140">
        <v>3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3</v>
      </c>
      <c r="J12" s="140">
        <v>3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3</v>
      </c>
      <c r="J13" s="140">
        <v>3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140">
        <v>3</v>
      </c>
      <c r="K14" s="140">
        <f t="shared" si="0"/>
        <v>0</v>
      </c>
    </row>
    <row r="15" spans="2:11" ht="17.45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3</v>
      </c>
      <c r="J15" s="140">
        <v>3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140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140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140">
        <v>2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140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140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140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140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140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140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0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0</v>
      </c>
      <c r="J26" s="140">
        <v>0</v>
      </c>
      <c r="K26" s="140">
        <f t="shared" si="0"/>
        <v>0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54</v>
      </c>
      <c r="J27" s="167">
        <f>SUM(J6:J26)</f>
        <v>54</v>
      </c>
      <c r="K27" s="167">
        <f t="shared" si="0"/>
        <v>0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0.24324324324324326</v>
      </c>
      <c r="J28" s="169">
        <f>J27/(3*74)</f>
        <v>0.24324324324324326</v>
      </c>
      <c r="K28" s="167">
        <f t="shared" si="0"/>
        <v>0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{0BD61D89-2837-4503-86E8-ED5AA046E14C}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D61D89-2837-4503-86E8-ED5AA046E1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25" sqref="J25"/>
    </sheetView>
  </sheetViews>
  <sheetFormatPr defaultRowHeight="15"/>
  <cols>
    <col min="3" max="3" width="43.140625" customWidth="1"/>
    <col min="7" max="7" width="10.5703125" customWidth="1"/>
    <col min="8" max="8" width="16.7109375" customWidth="1"/>
    <col min="11" max="11" width="13.285156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0</v>
      </c>
      <c r="J6" s="8">
        <v>0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0</v>
      </c>
      <c r="J7" s="8">
        <v>0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8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0</v>
      </c>
      <c r="J10" s="8">
        <v>0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1</v>
      </c>
      <c r="J11" s="8">
        <v>1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3</v>
      </c>
      <c r="J13" s="8">
        <v>3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8">
        <v>3</v>
      </c>
      <c r="K14" s="140">
        <f t="shared" si="0"/>
        <v>0</v>
      </c>
    </row>
    <row r="15" spans="2:11" ht="19.149999999999999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8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8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8">
        <v>2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8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8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8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2</v>
      </c>
      <c r="J26" s="140">
        <v>0</v>
      </c>
      <c r="K26" s="140">
        <f t="shared" si="0"/>
        <v>-2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39</v>
      </c>
      <c r="J27" s="167">
        <f>SUM(J6:J26)</f>
        <v>37</v>
      </c>
      <c r="K27" s="167">
        <f t="shared" si="0"/>
        <v>-2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0.17567567567567569</v>
      </c>
      <c r="J28" s="169">
        <f>J27/(3*74)</f>
        <v>0.16666666666666666</v>
      </c>
      <c r="K28" s="167">
        <f t="shared" si="0"/>
        <v>-9.009009009009028E-3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{DF680318-12D7-4676-8741-331D7122DFC0}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F680318-12D7-4676-8741-331D7122DF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24" sqref="J24"/>
    </sheetView>
  </sheetViews>
  <sheetFormatPr defaultRowHeight="15"/>
  <cols>
    <col min="3" max="3" width="43.140625" customWidth="1"/>
    <col min="7" max="7" width="10.7109375" customWidth="1"/>
    <col min="8" max="8" width="16.28515625" customWidth="1"/>
    <col min="11" max="11" width="13.285156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4</v>
      </c>
      <c r="J6" s="8">
        <v>4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0</v>
      </c>
      <c r="J7" s="8">
        <v>0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0</v>
      </c>
      <c r="J8" s="8">
        <v>0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1</v>
      </c>
      <c r="J10" s="8">
        <v>1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8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0</v>
      </c>
      <c r="J13" s="8">
        <v>0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2</v>
      </c>
      <c r="J14" s="8">
        <v>2</v>
      </c>
      <c r="K14" s="140">
        <f t="shared" si="0"/>
        <v>0</v>
      </c>
    </row>
    <row r="15" spans="2:11" ht="20.45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3</v>
      </c>
      <c r="J15" s="8">
        <v>3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1</v>
      </c>
      <c r="J16" s="8">
        <v>1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8">
        <v>2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0</v>
      </c>
      <c r="J19" s="8">
        <v>0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8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8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4</v>
      </c>
      <c r="J26" s="140">
        <v>0</v>
      </c>
      <c r="K26" s="140">
        <f t="shared" si="0"/>
        <v>-4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38</v>
      </c>
      <c r="J27" s="167">
        <f>SUM(J6:J26)</f>
        <v>34</v>
      </c>
      <c r="K27" s="167">
        <f t="shared" si="0"/>
        <v>-4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0.17117117117117117</v>
      </c>
      <c r="J28" s="169">
        <f>J27/(3*74)</f>
        <v>0.15315315315315314</v>
      </c>
      <c r="K28" s="167">
        <f t="shared" si="0"/>
        <v>-1.8018018018018028E-2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{957D18AB-F718-4DAF-B743-3B040DEE5155}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57D18AB-F718-4DAF-B743-3B040DEE51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23" sqref="J23"/>
    </sheetView>
  </sheetViews>
  <sheetFormatPr defaultRowHeight="15"/>
  <cols>
    <col min="3" max="3" width="43.140625" customWidth="1"/>
    <col min="7" max="7" width="10.28515625" customWidth="1"/>
    <col min="8" max="8" width="16.28515625" customWidth="1"/>
    <col min="11" max="11" width="13.425781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0</v>
      </c>
      <c r="J6" s="8">
        <v>0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0</v>
      </c>
      <c r="J7" s="8">
        <v>0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8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0</v>
      </c>
      <c r="J10" s="8">
        <v>0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3</v>
      </c>
      <c r="J11" s="8">
        <v>3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2</v>
      </c>
      <c r="J12" s="8">
        <v>2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2</v>
      </c>
      <c r="J13" s="8">
        <v>2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8">
        <v>3</v>
      </c>
      <c r="K14" s="140">
        <f t="shared" si="0"/>
        <v>0</v>
      </c>
    </row>
    <row r="15" spans="2:11" ht="19.149999999999999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8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8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8">
        <v>2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8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8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8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4</v>
      </c>
      <c r="J26" s="140">
        <v>0</v>
      </c>
      <c r="K26" s="140">
        <f t="shared" si="0"/>
        <v>-4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44</v>
      </c>
      <c r="J27" s="167">
        <f>SUM(J6:J26)</f>
        <v>40</v>
      </c>
      <c r="K27" s="167">
        <f t="shared" si="0"/>
        <v>-4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0.1981981981981982</v>
      </c>
      <c r="J28" s="169">
        <f>J27/(3*74)</f>
        <v>0.18018018018018017</v>
      </c>
      <c r="K28" s="167">
        <f t="shared" si="0"/>
        <v>-1.8018018018018028E-2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{87A1EA83-55DB-49FB-BB6F-BB7E10BC4681}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A1EA83-55DB-49FB-BB6F-BB7E10BC46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25" sqref="J25"/>
    </sheetView>
  </sheetViews>
  <sheetFormatPr defaultRowHeight="15"/>
  <cols>
    <col min="3" max="3" width="43.140625" customWidth="1"/>
    <col min="8" max="8" width="16.28515625" customWidth="1"/>
    <col min="11" max="11" width="13.285156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0</v>
      </c>
      <c r="J6" s="8">
        <v>0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2</v>
      </c>
      <c r="J7" s="8">
        <v>2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8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0</v>
      </c>
      <c r="J10" s="8">
        <v>0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3</v>
      </c>
      <c r="J11" s="8">
        <v>3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3</v>
      </c>
      <c r="J12" s="8">
        <v>3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3</v>
      </c>
      <c r="J13" s="8">
        <v>3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8">
        <v>3</v>
      </c>
      <c r="K14" s="140">
        <f t="shared" si="0"/>
        <v>0</v>
      </c>
    </row>
    <row r="15" spans="2:11" ht="20.45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3</v>
      </c>
      <c r="J15" s="8">
        <v>3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8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8">
        <v>2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8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8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8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2</v>
      </c>
      <c r="J26" s="140">
        <v>0</v>
      </c>
      <c r="K26" s="140">
        <f t="shared" si="0"/>
        <v>-2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48</v>
      </c>
      <c r="J27" s="167">
        <f>SUM(J6:J26)</f>
        <v>46</v>
      </c>
      <c r="K27" s="167">
        <f t="shared" si="0"/>
        <v>-2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0.21621621621621623</v>
      </c>
      <c r="J28" s="169">
        <f>J27/(3*74)</f>
        <v>0.2072072072072072</v>
      </c>
      <c r="K28" s="167">
        <f t="shared" si="0"/>
        <v>-9.009009009009028E-3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{2BA7493C-AB99-446B-AA08-C32CACE44B6B}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A7493C-AB99-446B-AA08-C32CACE44B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28" sqref="J28"/>
    </sheetView>
  </sheetViews>
  <sheetFormatPr defaultRowHeight="15"/>
  <cols>
    <col min="3" max="3" width="43.140625" customWidth="1"/>
    <col min="7" max="7" width="10.85546875" customWidth="1"/>
    <col min="8" max="8" width="16.42578125" customWidth="1"/>
    <col min="11" max="11" width="13.285156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0</v>
      </c>
      <c r="J6" s="8">
        <v>0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8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8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0</v>
      </c>
      <c r="J10" s="8">
        <v>0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8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2</v>
      </c>
      <c r="J13" s="8">
        <v>2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8">
        <v>3</v>
      </c>
      <c r="K14" s="140">
        <f t="shared" si="0"/>
        <v>0</v>
      </c>
    </row>
    <row r="15" spans="2:11" ht="18.600000000000001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8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8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8">
        <v>2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2</v>
      </c>
      <c r="J19" s="8">
        <v>2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8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8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3</v>
      </c>
      <c r="J26" s="140">
        <v>0</v>
      </c>
      <c r="K26" s="140">
        <f t="shared" si="0"/>
        <v>-3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40</v>
      </c>
      <c r="J27" s="167">
        <f>SUM(J6:J26)</f>
        <v>37</v>
      </c>
      <c r="K27" s="167">
        <f t="shared" si="0"/>
        <v>-3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0.18018018018018017</v>
      </c>
      <c r="J28" s="169">
        <f>J27/(3*74)</f>
        <v>0.16666666666666666</v>
      </c>
      <c r="K28" s="167">
        <f t="shared" si="0"/>
        <v>-1.3513513513513514E-2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{806B461C-F9FA-4AF3-8ACA-9112274BFA40}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6B461C-F9FA-4AF3-8ACA-9112274BFA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K24" sqref="K24"/>
    </sheetView>
  </sheetViews>
  <sheetFormatPr defaultRowHeight="15"/>
  <cols>
    <col min="3" max="3" width="43.140625" customWidth="1"/>
    <col min="7" max="7" width="10.42578125" customWidth="1"/>
    <col min="8" max="8" width="16.28515625" customWidth="1"/>
    <col min="11" max="11" width="13.57031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3</v>
      </c>
      <c r="J6" s="8">
        <v>3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0</v>
      </c>
      <c r="J7" s="8">
        <v>0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8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0</v>
      </c>
      <c r="J10" s="8">
        <v>0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8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8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0</v>
      </c>
      <c r="J13" s="8">
        <v>0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8">
        <v>3</v>
      </c>
      <c r="K14" s="140">
        <f t="shared" si="0"/>
        <v>0</v>
      </c>
    </row>
    <row r="15" spans="2:11" ht="18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8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8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0</v>
      </c>
      <c r="J18" s="8">
        <v>0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8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8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8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0</v>
      </c>
      <c r="J24" s="8">
        <v>0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1</v>
      </c>
      <c r="J26" s="140">
        <v>0</v>
      </c>
      <c r="K26" s="140">
        <f t="shared" si="0"/>
        <v>-1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32</v>
      </c>
      <c r="J27" s="167">
        <f>SUM(J6:J26)</f>
        <v>31</v>
      </c>
      <c r="K27" s="167">
        <f t="shared" si="0"/>
        <v>-1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0.14414414414414414</v>
      </c>
      <c r="J28" s="169">
        <f>J27/(3*74)</f>
        <v>0.13963963963963963</v>
      </c>
      <c r="K28" s="167">
        <f t="shared" si="0"/>
        <v>-4.504504504504514E-3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{74847F5B-C08C-4C46-AFF9-F26A6D3A8A15}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4847F5B-C08C-4C46-AFF9-F26A6D3A8A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K28" sqref="K28"/>
    </sheetView>
  </sheetViews>
  <sheetFormatPr defaultRowHeight="15"/>
  <cols>
    <col min="3" max="3" width="43.140625" customWidth="1"/>
    <col min="7" max="7" width="10.140625" customWidth="1"/>
    <col min="8" max="8" width="16.28515625" customWidth="1"/>
    <col min="11" max="11" width="13.285156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0</v>
      </c>
      <c r="J6" s="8">
        <v>0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8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8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0</v>
      </c>
      <c r="J10" s="8">
        <v>0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3</v>
      </c>
      <c r="J11" s="8">
        <v>3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3</v>
      </c>
      <c r="J12" s="8">
        <v>3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2</v>
      </c>
      <c r="J13" s="8">
        <v>2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8">
        <v>3</v>
      </c>
      <c r="K14" s="140">
        <f t="shared" si="0"/>
        <v>0</v>
      </c>
    </row>
    <row r="15" spans="2:11" ht="16.899999999999999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8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8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8">
        <v>2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8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8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8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8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4</v>
      </c>
      <c r="J26" s="140">
        <v>0</v>
      </c>
      <c r="K26" s="140">
        <f t="shared" si="0"/>
        <v>-4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48</v>
      </c>
      <c r="J27" s="167">
        <f>SUM(J6:J26)</f>
        <v>44</v>
      </c>
      <c r="K27" s="167">
        <f t="shared" si="0"/>
        <v>-4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0.21621621621621623</v>
      </c>
      <c r="J28" s="169">
        <f>J27/(3*74)</f>
        <v>0.1981981981981982</v>
      </c>
      <c r="K28" s="167">
        <f t="shared" si="0"/>
        <v>-1.8018018018018028E-2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{2AEA872A-842A-4D00-AE1E-56F987410D8A}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AEA872A-842A-4D00-AE1E-56F987410D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28" sqref="J28"/>
    </sheetView>
  </sheetViews>
  <sheetFormatPr defaultRowHeight="15"/>
  <cols>
    <col min="3" max="3" width="43.140625" customWidth="1"/>
    <col min="7" max="7" width="10.42578125" customWidth="1"/>
    <col min="8" max="8" width="16.5703125" customWidth="1"/>
    <col min="11" max="11" width="13.1406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0</v>
      </c>
      <c r="J6" s="8">
        <v>0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8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8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8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3</v>
      </c>
      <c r="J10" s="8">
        <v>3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8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3</v>
      </c>
      <c r="J12" s="8">
        <v>3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3</v>
      </c>
      <c r="J13" s="8">
        <v>3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8">
        <v>3</v>
      </c>
      <c r="K14" s="140">
        <f t="shared" si="0"/>
        <v>0</v>
      </c>
    </row>
    <row r="15" spans="2:11" ht="19.149999999999999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8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8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8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0</v>
      </c>
      <c r="J18" s="8">
        <v>0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8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8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8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1</v>
      </c>
      <c r="J22" s="8">
        <v>1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8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8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1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0</v>
      </c>
      <c r="J26" s="140">
        <v>0</v>
      </c>
      <c r="K26" s="140">
        <f t="shared" si="0"/>
        <v>0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41</v>
      </c>
      <c r="J27" s="167">
        <f>SUM(J6:J26)</f>
        <v>41</v>
      </c>
      <c r="K27" s="167">
        <f t="shared" si="0"/>
        <v>0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0.18468468468468469</v>
      </c>
      <c r="J28" s="169">
        <f>J27/(3*74)</f>
        <v>0.18468468468468469</v>
      </c>
      <c r="K28" s="167">
        <f t="shared" si="0"/>
        <v>0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{1970D2FF-6FFF-4083-8DA1-046EE3061AB5}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70D2FF-6FFF-4083-8DA1-046EE3061A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12" sqref="J12"/>
    </sheetView>
  </sheetViews>
  <sheetFormatPr defaultRowHeight="15"/>
  <cols>
    <col min="3" max="3" width="43.140625" customWidth="1"/>
    <col min="7" max="7" width="10.5703125" customWidth="1"/>
    <col min="8" max="8" width="16.140625" customWidth="1"/>
    <col min="11" max="11" width="13.8554687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1</v>
      </c>
      <c r="J6" s="140">
        <v>1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140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140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140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0</v>
      </c>
      <c r="J10" s="140">
        <v>0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1</v>
      </c>
      <c r="J11" s="140">
        <v>1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140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3</v>
      </c>
      <c r="J13" s="140">
        <v>3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140">
        <v>3</v>
      </c>
      <c r="K14" s="140">
        <f t="shared" si="0"/>
        <v>0</v>
      </c>
    </row>
    <row r="15" spans="2:11" ht="16.899999999999999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140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140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140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0</v>
      </c>
      <c r="J18" s="140">
        <v>0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140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140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140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140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140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140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0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0</v>
      </c>
      <c r="J26" s="140">
        <v>2</v>
      </c>
      <c r="K26" s="140">
        <f t="shared" si="0"/>
        <v>2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39</v>
      </c>
      <c r="J27" s="167">
        <f>SUM(J6:J26)</f>
        <v>41</v>
      </c>
      <c r="K27" s="167">
        <f t="shared" si="0"/>
        <v>2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0.17567567567567569</v>
      </c>
      <c r="J28" s="169">
        <f>J27/(3*74)</f>
        <v>0.18468468468468469</v>
      </c>
      <c r="K28" s="167">
        <f t="shared" si="0"/>
        <v>9.0090090090090003E-3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{EF9B9A38-472E-4689-83D0-3D3900BD1B5F}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9B9A38-472E-4689-83D0-3D3900BD1B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23" sqref="J23"/>
    </sheetView>
  </sheetViews>
  <sheetFormatPr defaultRowHeight="15"/>
  <cols>
    <col min="3" max="3" width="43.140625" customWidth="1"/>
    <col min="7" max="7" width="10.28515625" customWidth="1"/>
    <col min="8" max="8" width="16.140625" customWidth="1"/>
    <col min="11" max="11" width="13.1406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0</v>
      </c>
      <c r="J6" s="140">
        <v>0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140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140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140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0</v>
      </c>
      <c r="J10" s="140">
        <v>0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3</v>
      </c>
      <c r="J11" s="140">
        <v>3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3</v>
      </c>
      <c r="J12" s="140">
        <v>3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2</v>
      </c>
      <c r="J13" s="140">
        <v>2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140">
        <v>3</v>
      </c>
      <c r="K14" s="140">
        <f t="shared" si="0"/>
        <v>0</v>
      </c>
    </row>
    <row r="15" spans="2:11" ht="17.45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140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140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140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140">
        <v>2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140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140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140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140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140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140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0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4</v>
      </c>
      <c r="J26" s="140">
        <v>0</v>
      </c>
      <c r="K26" s="140">
        <f t="shared" si="0"/>
        <v>-4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48</v>
      </c>
      <c r="J27" s="167">
        <f>SUM(J6:J26)</f>
        <v>44</v>
      </c>
      <c r="K27" s="167">
        <f t="shared" si="0"/>
        <v>-4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0.21621621621621623</v>
      </c>
      <c r="J28" s="169">
        <f>J27/(3*74)</f>
        <v>0.1981981981981982</v>
      </c>
      <c r="K28" s="167">
        <f t="shared" si="0"/>
        <v>-1.8018018018018028E-2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{2265EF7F-3B33-4542-9B83-795DF2600674}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65EF7F-3B33-4542-9B83-795DF26006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6" sqref="J6:J25"/>
    </sheetView>
  </sheetViews>
  <sheetFormatPr defaultRowHeight="15"/>
  <cols>
    <col min="3" max="3" width="43.140625" customWidth="1"/>
    <col min="7" max="7" width="10.28515625" customWidth="1"/>
    <col min="8" max="8" width="16.28515625" customWidth="1"/>
    <col min="11" max="11" width="13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3</v>
      </c>
      <c r="J6" s="140">
        <v>3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140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140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140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0</v>
      </c>
      <c r="J10" s="140">
        <v>0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140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140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3</v>
      </c>
      <c r="J13" s="140">
        <v>3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140">
        <v>3</v>
      </c>
      <c r="K14" s="140">
        <f t="shared" si="0"/>
        <v>0</v>
      </c>
    </row>
    <row r="15" spans="2:11" ht="19.899999999999999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140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140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140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0</v>
      </c>
      <c r="J18" s="140">
        <v>0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140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140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140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140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140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140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0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2</v>
      </c>
      <c r="J26" s="140">
        <v>0</v>
      </c>
      <c r="K26" s="140">
        <f t="shared" si="0"/>
        <v>-2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42</v>
      </c>
      <c r="J27" s="167">
        <f>SUM(J6:J26)</f>
        <v>40</v>
      </c>
      <c r="K27" s="167">
        <f t="shared" si="0"/>
        <v>-2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0.1891891891891892</v>
      </c>
      <c r="J28" s="169">
        <f>J27/(3*74)</f>
        <v>0.18018018018018017</v>
      </c>
      <c r="K28" s="167">
        <f t="shared" si="0"/>
        <v>-9.009009009009028E-3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{FE0B3D90-ED69-4C81-8A67-CC4BE2BD0B2B}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0B3D90-ED69-4C81-8A67-CC4BE2BD0B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35" sqref="J35"/>
    </sheetView>
  </sheetViews>
  <sheetFormatPr defaultRowHeight="15"/>
  <cols>
    <col min="3" max="3" width="43.140625" customWidth="1"/>
    <col min="7" max="7" width="10.28515625" customWidth="1"/>
    <col min="8" max="8" width="16.28515625" customWidth="1"/>
    <col min="11" max="11" width="13.710937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0</v>
      </c>
      <c r="J6" s="140">
        <v>0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140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140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140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0</v>
      </c>
      <c r="J10" s="140">
        <v>0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140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140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2</v>
      </c>
      <c r="J13" s="140">
        <v>2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140">
        <v>3</v>
      </c>
      <c r="K14" s="140">
        <f t="shared" si="0"/>
        <v>0</v>
      </c>
    </row>
    <row r="15" spans="2:11" ht="17.45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140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140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140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0</v>
      </c>
      <c r="J18" s="140">
        <v>0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140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140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140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140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140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140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0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2</v>
      </c>
      <c r="J26" s="140">
        <v>0</v>
      </c>
      <c r="K26" s="140">
        <f t="shared" si="0"/>
        <v>-2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38</v>
      </c>
      <c r="J27" s="167">
        <f>SUM(J6:J26)</f>
        <v>36</v>
      </c>
      <c r="K27" s="167">
        <f t="shared" si="0"/>
        <v>-2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0.17117117117117117</v>
      </c>
      <c r="J28" s="169">
        <f>J27/(3*74)</f>
        <v>0.16216216216216217</v>
      </c>
      <c r="K28" s="167">
        <f t="shared" si="0"/>
        <v>-9.0090090090090003E-3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{DFDFA872-DB98-47EE-8426-1EF0EAB9AE63}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FDFA872-DB98-47EE-8426-1EF0EAB9AE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19" sqref="J19"/>
    </sheetView>
  </sheetViews>
  <sheetFormatPr defaultRowHeight="15"/>
  <cols>
    <col min="3" max="3" width="43.140625" customWidth="1"/>
    <col min="7" max="7" width="10.140625" customWidth="1"/>
    <col min="8" max="8" width="16.5703125" customWidth="1"/>
    <col min="11" max="11" width="13.1406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0</v>
      </c>
      <c r="J6" s="140">
        <v>0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140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140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140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0</v>
      </c>
      <c r="J10" s="140">
        <v>0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1</v>
      </c>
      <c r="J11" s="140">
        <v>1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140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0</v>
      </c>
      <c r="J13" s="140">
        <v>0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1</v>
      </c>
      <c r="J14" s="140">
        <v>1</v>
      </c>
      <c r="K14" s="140">
        <f t="shared" si="0"/>
        <v>0</v>
      </c>
    </row>
    <row r="15" spans="2:11" ht="17.45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3</v>
      </c>
      <c r="J15" s="140">
        <v>3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0</v>
      </c>
      <c r="J16" s="140">
        <v>0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140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0</v>
      </c>
      <c r="J18" s="140">
        <v>0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140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140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140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140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0</v>
      </c>
      <c r="J23" s="140">
        <v>0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140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0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2</v>
      </c>
      <c r="J26" s="140">
        <v>0</v>
      </c>
      <c r="K26" s="140">
        <f t="shared" si="0"/>
        <v>-2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32</v>
      </c>
      <c r="J27" s="167">
        <f>SUM(J6:J26)</f>
        <v>30</v>
      </c>
      <c r="K27" s="167">
        <f t="shared" si="0"/>
        <v>-2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0.14414414414414414</v>
      </c>
      <c r="J28" s="169">
        <f>J27/(3*74)</f>
        <v>0.13513513513513514</v>
      </c>
      <c r="K28" s="167">
        <f t="shared" si="0"/>
        <v>-9.0090090090090003E-3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{ED58D3C7-9D95-45B6-B1DF-350EB2E900C4}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58D3C7-9D95-45B6-B1DF-350EB2E900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20" sqref="J20"/>
    </sheetView>
  </sheetViews>
  <sheetFormatPr defaultRowHeight="15"/>
  <cols>
    <col min="3" max="3" width="43.140625" customWidth="1"/>
    <col min="7" max="7" width="10.5703125" customWidth="1"/>
    <col min="8" max="8" width="16.7109375" customWidth="1"/>
    <col min="11" max="11" width="13.1406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0</v>
      </c>
      <c r="J6" s="140">
        <v>0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140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140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140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3</v>
      </c>
      <c r="J10" s="140">
        <v>3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1</v>
      </c>
      <c r="J11" s="140">
        <v>1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140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0</v>
      </c>
      <c r="J13" s="140">
        <v>0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0</v>
      </c>
      <c r="J14" s="140">
        <v>0</v>
      </c>
      <c r="K14" s="140">
        <f t="shared" si="0"/>
        <v>0</v>
      </c>
    </row>
    <row r="15" spans="2:11" ht="19.149999999999999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140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140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140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3</v>
      </c>
      <c r="J18" s="140">
        <v>3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140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140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140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140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140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140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0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4</v>
      </c>
      <c r="J26" s="140">
        <v>0</v>
      </c>
      <c r="K26" s="140">
        <f t="shared" si="0"/>
        <v>-4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42</v>
      </c>
      <c r="J27" s="167">
        <f>SUM(J6:J26)</f>
        <v>38</v>
      </c>
      <c r="K27" s="167">
        <f t="shared" si="0"/>
        <v>-4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0.1891891891891892</v>
      </c>
      <c r="J28" s="169">
        <f>J27/(3*74)</f>
        <v>0.17117117117117117</v>
      </c>
      <c r="K28" s="167">
        <f t="shared" si="0"/>
        <v>-1.8018018018018028E-2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{93FAB7D8-BB22-4987-8C29-E279A0441242}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3FAB7D8-BB22-4987-8C29-E279A04412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22" sqref="J22"/>
    </sheetView>
  </sheetViews>
  <sheetFormatPr defaultRowHeight="15"/>
  <cols>
    <col min="3" max="3" width="43.140625" customWidth="1"/>
    <col min="7" max="7" width="11" customWidth="1"/>
    <col min="8" max="8" width="16.5703125" customWidth="1"/>
    <col min="11" max="11" width="13.1406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0</v>
      </c>
      <c r="J6" s="140">
        <v>0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2</v>
      </c>
      <c r="J7" s="140">
        <v>2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140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140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3</v>
      </c>
      <c r="J10" s="140">
        <v>3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140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3</v>
      </c>
      <c r="J12" s="140">
        <v>3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2</v>
      </c>
      <c r="J13" s="140">
        <v>2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140">
        <v>3</v>
      </c>
      <c r="K14" s="140">
        <f t="shared" si="0"/>
        <v>0</v>
      </c>
    </row>
    <row r="15" spans="2:11" ht="19.149999999999999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3</v>
      </c>
      <c r="J15" s="140">
        <v>3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140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140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140">
        <v>2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140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140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140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140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140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140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0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4</v>
      </c>
      <c r="J26" s="140">
        <v>0</v>
      </c>
      <c r="K26" s="140">
        <f t="shared" si="0"/>
        <v>-4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49</v>
      </c>
      <c r="J27" s="167">
        <f>SUM(J6:J26)</f>
        <v>45</v>
      </c>
      <c r="K27" s="167">
        <f t="shared" si="0"/>
        <v>-4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0.22072072072072071</v>
      </c>
      <c r="J28" s="169">
        <f>J27/(3*74)</f>
        <v>0.20270270270270271</v>
      </c>
      <c r="K28" s="167">
        <f t="shared" si="0"/>
        <v>-1.8018018018018001E-2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{59063404-E7C6-4B83-96D4-81B27FD5E94E}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9063404-E7C6-4B83-96D4-81B27FD5E9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topLeftCell="A13" workbookViewId="0">
      <selection activeCell="H24" sqref="H24"/>
    </sheetView>
  </sheetViews>
  <sheetFormatPr defaultRowHeight="15"/>
  <cols>
    <col min="3" max="3" width="44" customWidth="1"/>
    <col min="8" max="8" width="16.28515625" customWidth="1"/>
    <col min="11" max="11" width="13.285156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2</v>
      </c>
      <c r="J6" s="140">
        <v>2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140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140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140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0</v>
      </c>
      <c r="J10" s="140">
        <v>0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140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140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2</v>
      </c>
      <c r="J13" s="140">
        <v>2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1</v>
      </c>
      <c r="J14" s="140">
        <v>1</v>
      </c>
      <c r="K14" s="140">
        <f t="shared" si="0"/>
        <v>0</v>
      </c>
    </row>
    <row r="15" spans="2:11" ht="17.45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140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140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140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0</v>
      </c>
      <c r="J18" s="140">
        <v>0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140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140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140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140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140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140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0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0</v>
      </c>
      <c r="J26" s="140">
        <v>0</v>
      </c>
      <c r="K26" s="140">
        <f t="shared" si="0"/>
        <v>0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36</v>
      </c>
      <c r="J27" s="167">
        <f>SUM(J6:J26)</f>
        <v>36</v>
      </c>
      <c r="K27" s="167">
        <f t="shared" si="0"/>
        <v>0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0.16216216216216217</v>
      </c>
      <c r="J28" s="169">
        <f>J27/(3*74)</f>
        <v>0.16216216216216217</v>
      </c>
      <c r="K28" s="167">
        <f t="shared" si="0"/>
        <v>0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{9AF9975D-8F97-44BC-A821-CE6739CF6FB3}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AF9975D-8F97-44BC-A821-CE6739CF6F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K11" sqref="K11"/>
    </sheetView>
  </sheetViews>
  <sheetFormatPr defaultRowHeight="15"/>
  <cols>
    <col min="3" max="3" width="42.7109375" customWidth="1"/>
    <col min="7" max="7" width="10" customWidth="1"/>
    <col min="8" max="8" width="16.85546875" customWidth="1"/>
    <col min="11" max="11" width="13.285156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2</v>
      </c>
      <c r="J6" s="140">
        <v>2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140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140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140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0</v>
      </c>
      <c r="J10" s="140">
        <v>0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140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140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2</v>
      </c>
      <c r="J13" s="140">
        <v>2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1</v>
      </c>
      <c r="J14" s="140">
        <v>1</v>
      </c>
      <c r="K14" s="140">
        <f t="shared" si="0"/>
        <v>0</v>
      </c>
    </row>
    <row r="15" spans="2:11" ht="19.899999999999999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140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140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140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0</v>
      </c>
      <c r="J18" s="140">
        <v>0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140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140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140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140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140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140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0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0</v>
      </c>
      <c r="J26" s="140">
        <v>0</v>
      </c>
      <c r="K26" s="140">
        <f t="shared" si="0"/>
        <v>0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36</v>
      </c>
      <c r="J27" s="167">
        <f>SUM(J6:J26)</f>
        <v>36</v>
      </c>
      <c r="K27" s="167">
        <f t="shared" si="0"/>
        <v>0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0.16216216216216217</v>
      </c>
      <c r="J28" s="169">
        <f>J27/(3*74)</f>
        <v>0.16216216216216217</v>
      </c>
      <c r="K28" s="167">
        <f t="shared" si="0"/>
        <v>0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{040E09E8-F899-44CF-83F6-F1B529F1516B}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40E09E8-F899-44CF-83F6-F1B529F151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13" sqref="J13"/>
    </sheetView>
  </sheetViews>
  <sheetFormatPr defaultRowHeight="15"/>
  <cols>
    <col min="3" max="3" width="43" customWidth="1"/>
    <col min="8" max="8" width="16.7109375" customWidth="1"/>
    <col min="11" max="12" width="13.710937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0</v>
      </c>
      <c r="J6" s="140">
        <v>0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0</v>
      </c>
      <c r="J7" s="140">
        <v>0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140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140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0</v>
      </c>
      <c r="J10" s="140">
        <v>0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140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3</v>
      </c>
      <c r="J12" s="140">
        <v>3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2</v>
      </c>
      <c r="J13" s="140">
        <v>2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140">
        <v>3</v>
      </c>
      <c r="K14" s="140">
        <f t="shared" si="0"/>
        <v>0</v>
      </c>
    </row>
    <row r="15" spans="2:11" ht="19.149999999999999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140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140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140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140">
        <v>2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140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140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140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140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140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140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0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0</v>
      </c>
      <c r="J26" s="140">
        <v>0</v>
      </c>
      <c r="K26" s="140">
        <f t="shared" si="0"/>
        <v>0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38</v>
      </c>
      <c r="J27" s="167">
        <f>SUM(J6:J26)</f>
        <v>38</v>
      </c>
      <c r="K27" s="167">
        <f t="shared" si="0"/>
        <v>0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0.17117117117117117</v>
      </c>
      <c r="J28" s="169">
        <f>J27/(3*74)</f>
        <v>0.17117117117117117</v>
      </c>
      <c r="K28" s="167">
        <f t="shared" si="0"/>
        <v>0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{AC506C72-E38E-4268-9A6F-B2283D349756}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C506C72-E38E-4268-9A6F-B2283D3497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6" sqref="J6:J26"/>
    </sheetView>
  </sheetViews>
  <sheetFormatPr defaultRowHeight="15"/>
  <cols>
    <col min="3" max="3" width="43.140625" customWidth="1"/>
    <col min="7" max="7" width="11.28515625" customWidth="1"/>
    <col min="8" max="8" width="16.7109375" customWidth="1"/>
    <col min="11" max="11" width="13.285156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1</v>
      </c>
      <c r="J6" s="140">
        <v>1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140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140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140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3</v>
      </c>
      <c r="J10" s="140">
        <v>3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1</v>
      </c>
      <c r="J11" s="140">
        <v>1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140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2</v>
      </c>
      <c r="J13" s="140">
        <v>2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140">
        <v>3</v>
      </c>
      <c r="K14" s="140">
        <f t="shared" si="0"/>
        <v>0</v>
      </c>
    </row>
    <row r="15" spans="2:11" ht="18.600000000000001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3</v>
      </c>
      <c r="J15" s="140">
        <v>3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3</v>
      </c>
      <c r="J16" s="140">
        <v>3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140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140">
        <v>2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2</v>
      </c>
      <c r="J19" s="140">
        <v>2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2</v>
      </c>
      <c r="J20" s="140">
        <v>2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140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140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140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140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0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4</v>
      </c>
      <c r="J26" s="140">
        <v>4</v>
      </c>
      <c r="K26" s="140">
        <f t="shared" si="0"/>
        <v>0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48</v>
      </c>
      <c r="J27" s="167">
        <f>SUM(J6:J26)</f>
        <v>48</v>
      </c>
      <c r="K27" s="167">
        <f t="shared" si="0"/>
        <v>0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0.21621621621621623</v>
      </c>
      <c r="J28" s="169">
        <f>J27/(3*74)</f>
        <v>0.21621621621621623</v>
      </c>
      <c r="K28" s="167">
        <f t="shared" si="0"/>
        <v>0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{07557B5F-078B-4469-AFE0-BDAEB330D75C}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557B5F-078B-4469-AFE0-BDAEB330D7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20" sqref="J20"/>
    </sheetView>
  </sheetViews>
  <sheetFormatPr defaultRowHeight="15"/>
  <cols>
    <col min="3" max="3" width="43.140625" customWidth="1"/>
    <col min="7" max="7" width="10.7109375" customWidth="1"/>
    <col min="8" max="8" width="17.140625" customWidth="1"/>
    <col min="11" max="11" width="13.425781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3</v>
      </c>
      <c r="J6" s="140">
        <v>3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140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0</v>
      </c>
      <c r="J8" s="140">
        <v>0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3</v>
      </c>
      <c r="J9" s="140">
        <v>3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3</v>
      </c>
      <c r="J10" s="140">
        <v>2</v>
      </c>
      <c r="K10" s="140">
        <f t="shared" si="0"/>
        <v>-1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3</v>
      </c>
      <c r="J11" s="140">
        <v>1</v>
      </c>
      <c r="K11" s="140">
        <f t="shared" si="0"/>
        <v>-2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3</v>
      </c>
      <c r="J12" s="140">
        <v>3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2</v>
      </c>
      <c r="J13" s="140">
        <v>2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1</v>
      </c>
      <c r="J14" s="140">
        <v>1</v>
      </c>
      <c r="K14" s="140">
        <f t="shared" si="0"/>
        <v>0</v>
      </c>
    </row>
    <row r="15" spans="2:11" ht="22.5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2</v>
      </c>
      <c r="J15" s="140">
        <v>2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1</v>
      </c>
      <c r="J16" s="140">
        <v>1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140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1</v>
      </c>
      <c r="J18" s="140">
        <v>1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140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140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140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140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140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140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0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0</v>
      </c>
      <c r="J26" s="140">
        <v>4</v>
      </c>
      <c r="K26" s="140">
        <f t="shared" si="0"/>
        <v>4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48</v>
      </c>
      <c r="J27" s="167">
        <f>SUM(J6:J26)</f>
        <v>49</v>
      </c>
      <c r="K27" s="167">
        <f t="shared" si="0"/>
        <v>1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0.21621621621621623</v>
      </c>
      <c r="J28" s="169">
        <f>J27/(3*74)</f>
        <v>0.22072072072072071</v>
      </c>
      <c r="K28" s="167">
        <f t="shared" si="0"/>
        <v>4.5045045045044863E-3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{A434F585-DD96-4F7B-AC81-B64D9D24EE5E}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434F585-DD96-4F7B-AC81-B64D9D24EE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27" sqref="J27"/>
    </sheetView>
  </sheetViews>
  <sheetFormatPr defaultRowHeight="15"/>
  <cols>
    <col min="3" max="3" width="42.7109375" customWidth="1"/>
    <col min="7" max="7" width="10.28515625" customWidth="1"/>
    <col min="8" max="8" width="17.140625" customWidth="1"/>
    <col min="11" max="11" width="14.1406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0</v>
      </c>
      <c r="J6" s="140">
        <v>0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140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140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3</v>
      </c>
      <c r="J9" s="140">
        <v>3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2</v>
      </c>
      <c r="J10" s="140">
        <v>2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3</v>
      </c>
      <c r="J11" s="140">
        <v>1</v>
      </c>
      <c r="K11" s="140">
        <f t="shared" si="0"/>
        <v>-2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3</v>
      </c>
      <c r="J12" s="140">
        <v>3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3</v>
      </c>
      <c r="J13" s="140">
        <v>3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140">
        <v>3</v>
      </c>
      <c r="K14" s="140">
        <f t="shared" si="0"/>
        <v>0</v>
      </c>
    </row>
    <row r="15" spans="2:11" ht="18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3</v>
      </c>
      <c r="J15" s="140">
        <v>3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1</v>
      </c>
      <c r="J16" s="140">
        <v>1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1</v>
      </c>
      <c r="J17" s="140">
        <v>1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1</v>
      </c>
      <c r="J18" s="140">
        <v>1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140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140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140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140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140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140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0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0</v>
      </c>
      <c r="J26" s="140">
        <v>4</v>
      </c>
      <c r="K26" s="140">
        <f t="shared" si="0"/>
        <v>4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48</v>
      </c>
      <c r="J27" s="167">
        <f>SUM(J6:J26)</f>
        <v>50</v>
      </c>
      <c r="K27" s="167">
        <f t="shared" si="0"/>
        <v>2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0.21621621621621623</v>
      </c>
      <c r="J28" s="169">
        <f>J27/(3*74)</f>
        <v>0.22522522522522523</v>
      </c>
      <c r="K28" s="167">
        <f t="shared" si="0"/>
        <v>9.0090090090090003E-3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{FDC050AC-1D57-4E28-85FD-3D9C2CA90617}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DC050AC-1D57-4E28-85FD-3D9C2CA906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C1" sqref="C1"/>
    </sheetView>
  </sheetViews>
  <sheetFormatPr defaultRowHeight="15"/>
  <cols>
    <col min="3" max="3" width="43.140625" customWidth="1"/>
    <col min="7" max="7" width="10.7109375" customWidth="1"/>
    <col min="8" max="8" width="16.5703125" customWidth="1"/>
    <col min="11" max="11" width="12.710937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0</v>
      </c>
      <c r="J6" s="140">
        <v>0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140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140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140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0</v>
      </c>
      <c r="J10" s="140">
        <v>0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1</v>
      </c>
      <c r="J11" s="140">
        <v>0</v>
      </c>
      <c r="K11" s="140">
        <f t="shared" si="0"/>
        <v>-1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3</v>
      </c>
      <c r="J12" s="140">
        <v>3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3</v>
      </c>
      <c r="J13" s="140">
        <v>3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140">
        <v>3</v>
      </c>
      <c r="K14" s="140">
        <f t="shared" si="0"/>
        <v>0</v>
      </c>
    </row>
    <row r="15" spans="2:11" ht="18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140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140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140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140">
        <v>2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140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140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140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140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140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140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0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0</v>
      </c>
      <c r="J26" s="140">
        <v>4</v>
      </c>
      <c r="K26" s="140">
        <f t="shared" si="0"/>
        <v>4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43</v>
      </c>
      <c r="J27" s="167">
        <f>SUM(J6:J26)</f>
        <v>46</v>
      </c>
      <c r="K27" s="167">
        <f t="shared" si="0"/>
        <v>3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0.19369369369369369</v>
      </c>
      <c r="J28" s="169">
        <f>J27/(3*74)</f>
        <v>0.2072072072072072</v>
      </c>
      <c r="K28" s="167">
        <f t="shared" si="0"/>
        <v>1.3513513513513514E-2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{6F548395-499A-4A8D-8E05-C8CDEB506AD7}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F548395-499A-4A8D-8E05-C8CDEB506A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C1" sqref="C1"/>
    </sheetView>
  </sheetViews>
  <sheetFormatPr defaultRowHeight="15"/>
  <cols>
    <col min="3" max="3" width="43.140625" customWidth="1"/>
    <col min="7" max="7" width="10.42578125" customWidth="1"/>
    <col min="8" max="8" width="16.42578125" customWidth="1"/>
    <col min="11" max="11" width="13.285156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2</v>
      </c>
      <c r="J6" s="140">
        <v>2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140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140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140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3</v>
      </c>
      <c r="J10" s="140">
        <v>2</v>
      </c>
      <c r="K10" s="140">
        <f t="shared" si="0"/>
        <v>-1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1</v>
      </c>
      <c r="J11" s="140">
        <v>0</v>
      </c>
      <c r="K11" s="140">
        <f t="shared" si="0"/>
        <v>-1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3</v>
      </c>
      <c r="J12" s="140">
        <v>3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2</v>
      </c>
      <c r="J13" s="140">
        <v>2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140">
        <v>3</v>
      </c>
      <c r="K14" s="140">
        <f t="shared" si="0"/>
        <v>0</v>
      </c>
    </row>
    <row r="15" spans="2:11" ht="19.149999999999999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140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140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140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140">
        <v>2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140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140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140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140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140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140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0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0</v>
      </c>
      <c r="J26" s="140">
        <v>4</v>
      </c>
      <c r="K26" s="140">
        <f t="shared" si="0"/>
        <v>4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47</v>
      </c>
      <c r="J27" s="167">
        <f>SUM(J6:J26)</f>
        <v>49</v>
      </c>
      <c r="K27" s="167">
        <f t="shared" si="0"/>
        <v>2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0.21171171171171171</v>
      </c>
      <c r="J28" s="169">
        <f>J27/(3*74)</f>
        <v>0.22072072072072071</v>
      </c>
      <c r="K28" s="167">
        <f t="shared" si="0"/>
        <v>9.0090090090090003E-3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{53AD6739-4FAA-4D21-B23C-EA10B39DE3AD}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3AD6739-4FAA-4D21-B23C-EA10B39DE3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C1" sqref="C1"/>
    </sheetView>
  </sheetViews>
  <sheetFormatPr defaultRowHeight="15"/>
  <cols>
    <col min="3" max="3" width="43.140625" customWidth="1"/>
    <col min="7" max="7" width="10.28515625" customWidth="1"/>
    <col min="8" max="8" width="16.7109375" customWidth="1"/>
    <col min="11" max="11" width="13.285156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3</v>
      </c>
      <c r="J6" s="140">
        <v>3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0</v>
      </c>
      <c r="J7" s="140">
        <v>0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0</v>
      </c>
      <c r="J8" s="140">
        <v>0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140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0</v>
      </c>
      <c r="J10" s="140">
        <v>0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140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140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0</v>
      </c>
      <c r="J13" s="140">
        <v>0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1</v>
      </c>
      <c r="J14" s="140">
        <v>1</v>
      </c>
      <c r="K14" s="140">
        <f t="shared" si="0"/>
        <v>0</v>
      </c>
    </row>
    <row r="15" spans="2:11" ht="18.600000000000001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0</v>
      </c>
      <c r="J15" s="140">
        <v>0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140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140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0</v>
      </c>
      <c r="J18" s="140">
        <v>0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140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140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140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140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140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140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0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0</v>
      </c>
      <c r="J26" s="140">
        <v>2</v>
      </c>
      <c r="K26" s="140">
        <f t="shared" si="0"/>
        <v>2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30</v>
      </c>
      <c r="J27" s="167">
        <f>SUM(J6:J26)</f>
        <v>32</v>
      </c>
      <c r="K27" s="167">
        <f t="shared" si="0"/>
        <v>2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0.13513513513513514</v>
      </c>
      <c r="J28" s="169">
        <f>J27/(3*74)</f>
        <v>0.14414414414414414</v>
      </c>
      <c r="K28" s="167">
        <f t="shared" si="0"/>
        <v>9.0090090090090003E-3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{186BBF30-C6D3-426A-BCB9-000D7E4D9BA7}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6BBF30-C6D3-426A-BCB9-000D7E4D9B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C1" sqref="C1"/>
    </sheetView>
  </sheetViews>
  <sheetFormatPr defaultRowHeight="15"/>
  <cols>
    <col min="3" max="3" width="43.140625" customWidth="1"/>
    <col min="7" max="7" width="10.5703125" customWidth="1"/>
    <col min="8" max="8" width="16.5703125" customWidth="1"/>
    <col min="11" max="11" width="13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4</v>
      </c>
      <c r="J6" s="140">
        <v>4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140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140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140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0</v>
      </c>
      <c r="J10" s="140">
        <v>0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140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140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3</v>
      </c>
      <c r="J13" s="140">
        <v>3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140">
        <v>3</v>
      </c>
      <c r="K14" s="140">
        <f t="shared" si="0"/>
        <v>0</v>
      </c>
    </row>
    <row r="15" spans="2:11" ht="19.149999999999999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140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140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140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140">
        <v>2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140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140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140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140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140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140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0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0</v>
      </c>
      <c r="J26" s="140">
        <v>2</v>
      </c>
      <c r="K26" s="140">
        <f t="shared" si="0"/>
        <v>2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43</v>
      </c>
      <c r="J27" s="167">
        <f>SUM(J6:J26)</f>
        <v>45</v>
      </c>
      <c r="K27" s="167">
        <f t="shared" si="0"/>
        <v>2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0.19369369369369369</v>
      </c>
      <c r="J28" s="169">
        <f>J27/(3*74)</f>
        <v>0.20270270270270271</v>
      </c>
      <c r="K28" s="167">
        <f t="shared" si="0"/>
        <v>9.009009009009028E-3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{C2524432-C4C3-468D-9A0E-7B0A79E8F035}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2524432-C4C3-468D-9A0E-7B0A79E8F0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B1" sqref="B1"/>
    </sheetView>
  </sheetViews>
  <sheetFormatPr defaultRowHeight="15"/>
  <cols>
    <col min="3" max="3" width="43.140625" customWidth="1"/>
    <col min="7" max="7" width="11" customWidth="1"/>
    <col min="8" max="8" width="16.42578125" customWidth="1"/>
    <col min="11" max="11" width="13.57031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2</v>
      </c>
      <c r="J6" s="140">
        <v>2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0</v>
      </c>
      <c r="J7" s="140">
        <v>0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140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140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1</v>
      </c>
      <c r="J10" s="140">
        <v>0</v>
      </c>
      <c r="K10" s="140">
        <f t="shared" si="0"/>
        <v>-1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140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140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2</v>
      </c>
      <c r="J13" s="140">
        <v>2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140">
        <v>3</v>
      </c>
      <c r="K14" s="140">
        <f t="shared" si="0"/>
        <v>0</v>
      </c>
    </row>
    <row r="15" spans="2:11" ht="18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140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140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140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140">
        <v>2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140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140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140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140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140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140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0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0</v>
      </c>
      <c r="J26" s="140">
        <v>4</v>
      </c>
      <c r="K26" s="140">
        <f t="shared" si="0"/>
        <v>4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38</v>
      </c>
      <c r="J27" s="167">
        <f>SUM(J6:J26)</f>
        <v>41</v>
      </c>
      <c r="K27" s="167">
        <f t="shared" si="0"/>
        <v>3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0.17117117117117117</v>
      </c>
      <c r="J28" s="169">
        <f>J27/(3*74)</f>
        <v>0.18468468468468469</v>
      </c>
      <c r="K28" s="167">
        <f t="shared" si="0"/>
        <v>1.3513513513513514E-2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{9BB26BB9-603D-495A-B95C-5DBCE4059530}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B26BB9-603D-495A-B95C-5DBCE40595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11" sqref="J11"/>
    </sheetView>
  </sheetViews>
  <sheetFormatPr defaultRowHeight="15"/>
  <cols>
    <col min="3" max="3" width="43.140625" customWidth="1"/>
    <col min="7" max="7" width="10.28515625" customWidth="1"/>
    <col min="8" max="8" width="16.7109375" customWidth="1"/>
    <col min="11" max="11" width="13.285156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3</v>
      </c>
      <c r="J6" s="140">
        <v>3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140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140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140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1</v>
      </c>
      <c r="J10" s="140">
        <v>0</v>
      </c>
      <c r="K10" s="140">
        <f t="shared" si="0"/>
        <v>-1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140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3</v>
      </c>
      <c r="J12" s="140">
        <v>3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2</v>
      </c>
      <c r="J13" s="140">
        <v>2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140">
        <v>3</v>
      </c>
      <c r="K14" s="140">
        <f t="shared" si="0"/>
        <v>0</v>
      </c>
    </row>
    <row r="15" spans="2:11" ht="18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140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140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140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140">
        <v>2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140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140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140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140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140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140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0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0</v>
      </c>
      <c r="J26" s="140">
        <v>4</v>
      </c>
      <c r="K26" s="140">
        <f t="shared" si="0"/>
        <v>4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45</v>
      </c>
      <c r="J27" s="167">
        <f>SUM(J6:J26)</f>
        <v>48</v>
      </c>
      <c r="K27" s="167">
        <f t="shared" si="0"/>
        <v>3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0.20270270270270271</v>
      </c>
      <c r="J28" s="169">
        <f>J27/(3*74)</f>
        <v>0.21621621621621623</v>
      </c>
      <c r="K28" s="167">
        <f t="shared" si="0"/>
        <v>1.3513513513513514E-2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{C5687F20-A035-4669-AFAB-5DEC9C4C253A}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5687F20-A035-4669-AFAB-5DEC9C4C25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11" sqref="J11"/>
    </sheetView>
  </sheetViews>
  <sheetFormatPr defaultRowHeight="15"/>
  <cols>
    <col min="3" max="3" width="43.140625" customWidth="1"/>
    <col min="7" max="7" width="10.7109375" customWidth="1"/>
    <col min="8" max="8" width="16.85546875" customWidth="1"/>
    <col min="11" max="11" width="13.285156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0</v>
      </c>
      <c r="J6" s="140">
        <v>0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140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140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140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0</v>
      </c>
      <c r="J10" s="140">
        <v>0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140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140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3</v>
      </c>
      <c r="J13" s="140">
        <v>3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140">
        <v>3</v>
      </c>
      <c r="K14" s="140">
        <f t="shared" si="0"/>
        <v>0</v>
      </c>
    </row>
    <row r="15" spans="2:11" ht="16.899999999999999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140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140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140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0</v>
      </c>
      <c r="J18" s="140">
        <v>0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140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2</v>
      </c>
      <c r="J20" s="140">
        <v>2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140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140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140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140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0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0</v>
      </c>
      <c r="J26" s="140">
        <v>0</v>
      </c>
      <c r="K26" s="140">
        <f t="shared" si="0"/>
        <v>0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36</v>
      </c>
      <c r="J27" s="167">
        <f>SUM(J6:J26)</f>
        <v>36</v>
      </c>
      <c r="K27" s="167">
        <f t="shared" si="0"/>
        <v>0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0.16216216216216217</v>
      </c>
      <c r="J28" s="169">
        <f>J27/(3*74)</f>
        <v>0.16216216216216217</v>
      </c>
      <c r="K28" s="167">
        <f t="shared" si="0"/>
        <v>0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{235330B0-012E-48ED-8B15-C9845D5BE9D3}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5330B0-012E-48ED-8B15-C9845D5BE9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24" sqref="J24"/>
    </sheetView>
  </sheetViews>
  <sheetFormatPr defaultRowHeight="15"/>
  <cols>
    <col min="3" max="3" width="43.140625" customWidth="1"/>
    <col min="7" max="7" width="10.140625" customWidth="1"/>
    <col min="8" max="8" width="16.42578125" customWidth="1"/>
    <col min="11" max="11" width="13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2</v>
      </c>
      <c r="J6" s="140">
        <v>2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140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140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140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3</v>
      </c>
      <c r="J10" s="140">
        <v>3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140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140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3</v>
      </c>
      <c r="J13" s="140">
        <v>3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140">
        <v>3</v>
      </c>
      <c r="K14" s="140">
        <f t="shared" si="0"/>
        <v>0</v>
      </c>
    </row>
    <row r="15" spans="2:11" ht="16.899999999999999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140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140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140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0</v>
      </c>
      <c r="J18" s="140">
        <v>0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140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140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140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140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140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140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0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0</v>
      </c>
      <c r="J26" s="140">
        <v>2</v>
      </c>
      <c r="K26" s="140">
        <f t="shared" si="0"/>
        <v>2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42</v>
      </c>
      <c r="J27" s="167">
        <f>SUM(J6:J26)</f>
        <v>44</v>
      </c>
      <c r="K27" s="167">
        <f t="shared" si="0"/>
        <v>2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0.1891891891891892</v>
      </c>
      <c r="J28" s="169">
        <f>J27/(3*74)</f>
        <v>0.1981981981981982</v>
      </c>
      <c r="K28" s="167">
        <f t="shared" si="0"/>
        <v>9.0090090090090003E-3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{0FDBAD75-60E0-41A4-B88C-007A4C62AE50}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DBAD75-60E0-41A4-B88C-007A4C62AE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19" sqref="J19"/>
    </sheetView>
  </sheetViews>
  <sheetFormatPr defaultRowHeight="15"/>
  <cols>
    <col min="3" max="3" width="43.140625" customWidth="1"/>
    <col min="7" max="7" width="10.5703125" customWidth="1"/>
    <col min="8" max="8" width="16.7109375" customWidth="1"/>
    <col min="11" max="11" width="13.285156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3</v>
      </c>
      <c r="J6" s="140">
        <v>3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0</v>
      </c>
      <c r="J7" s="140">
        <v>0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0</v>
      </c>
      <c r="J8" s="140">
        <v>0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0</v>
      </c>
      <c r="J9" s="140">
        <v>0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1</v>
      </c>
      <c r="J10" s="140">
        <v>0</v>
      </c>
      <c r="K10" s="140">
        <f t="shared" si="0"/>
        <v>-1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140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140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0</v>
      </c>
      <c r="J13" s="140">
        <v>0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2</v>
      </c>
      <c r="J14" s="140">
        <v>2</v>
      </c>
      <c r="K14" s="140">
        <f t="shared" si="0"/>
        <v>0</v>
      </c>
    </row>
    <row r="15" spans="2:11" ht="18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140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1</v>
      </c>
      <c r="J16" s="140">
        <v>1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140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140">
        <v>2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0</v>
      </c>
      <c r="J19" s="140">
        <v>0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2</v>
      </c>
      <c r="J20" s="140">
        <v>2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140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140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140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140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0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0</v>
      </c>
      <c r="J26" s="140">
        <v>2</v>
      </c>
      <c r="K26" s="140">
        <f t="shared" si="0"/>
        <v>2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29</v>
      </c>
      <c r="J27" s="167">
        <f>SUM(J6:J26)</f>
        <v>30</v>
      </c>
      <c r="K27" s="167">
        <f t="shared" si="0"/>
        <v>1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0.13063063063063063</v>
      </c>
      <c r="J28" s="169">
        <f>J27/(3*74)</f>
        <v>0.13513513513513514</v>
      </c>
      <c r="K28" s="167">
        <f t="shared" si="0"/>
        <v>4.504504504504514E-3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{6EB8B710-582B-48AD-8F41-91F6606A338C}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EB8B710-582B-48AD-8F41-91F6606A33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12" sqref="J12"/>
    </sheetView>
  </sheetViews>
  <sheetFormatPr defaultRowHeight="15"/>
  <cols>
    <col min="3" max="3" width="43.140625" customWidth="1"/>
    <col min="8" max="8" width="16.7109375" customWidth="1"/>
    <col min="11" max="11" width="13.425781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4</v>
      </c>
      <c r="J6" s="140">
        <v>4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140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0</v>
      </c>
      <c r="J8" s="140">
        <v>0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0</v>
      </c>
      <c r="J9" s="140">
        <v>0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1</v>
      </c>
      <c r="J10" s="140">
        <v>0</v>
      </c>
      <c r="K10" s="140">
        <f t="shared" si="0"/>
        <v>-1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3</v>
      </c>
      <c r="J11" s="140">
        <v>1</v>
      </c>
      <c r="K11" s="140">
        <f t="shared" si="0"/>
        <v>-2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3</v>
      </c>
      <c r="J12" s="140">
        <v>3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2</v>
      </c>
      <c r="J13" s="140">
        <v>2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140">
        <v>3</v>
      </c>
      <c r="K14" s="140">
        <f t="shared" si="0"/>
        <v>0</v>
      </c>
    </row>
    <row r="15" spans="2:11" ht="18.600000000000001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2</v>
      </c>
      <c r="J15" s="140">
        <v>2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3</v>
      </c>
      <c r="J16" s="140">
        <v>3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1</v>
      </c>
      <c r="J17" s="140">
        <v>1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140">
        <v>2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0</v>
      </c>
      <c r="J19" s="140">
        <v>0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140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140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140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140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140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0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0</v>
      </c>
      <c r="J26" s="140">
        <v>4</v>
      </c>
      <c r="K26" s="140">
        <f t="shared" si="0"/>
        <v>4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45</v>
      </c>
      <c r="J27" s="167">
        <f>SUM(J6:J26)</f>
        <v>46</v>
      </c>
      <c r="K27" s="167">
        <f t="shared" si="0"/>
        <v>1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0.20270270270270271</v>
      </c>
      <c r="J28" s="169">
        <f>J27/(3*74)</f>
        <v>0.2072072072072072</v>
      </c>
      <c r="K28" s="167">
        <f t="shared" si="0"/>
        <v>4.5045045045044863E-3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{5225628F-A326-478F-A616-DEC56F01DC15}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25628F-A326-478F-A616-DEC56F01DC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12" sqref="J12"/>
    </sheetView>
  </sheetViews>
  <sheetFormatPr defaultRowHeight="15"/>
  <cols>
    <col min="3" max="3" width="43.140625" customWidth="1"/>
    <col min="7" max="7" width="10.28515625" customWidth="1"/>
    <col min="8" max="8" width="16.5703125" customWidth="1"/>
    <col min="11" max="11" width="13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4</v>
      </c>
      <c r="J6" s="140">
        <v>4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140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140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140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3</v>
      </c>
      <c r="J10" s="140">
        <v>2</v>
      </c>
      <c r="K10" s="140">
        <f t="shared" si="0"/>
        <v>-1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3</v>
      </c>
      <c r="J11" s="140">
        <v>1</v>
      </c>
      <c r="K11" s="140">
        <f t="shared" si="0"/>
        <v>-2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3</v>
      </c>
      <c r="J12" s="140">
        <v>3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3</v>
      </c>
      <c r="J13" s="140">
        <v>3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140">
        <v>3</v>
      </c>
      <c r="K14" s="140">
        <f t="shared" si="0"/>
        <v>0</v>
      </c>
    </row>
    <row r="15" spans="2:11" ht="18.600000000000001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3</v>
      </c>
      <c r="J15" s="140">
        <v>3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140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140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140">
        <v>2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140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140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140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140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140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140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0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0</v>
      </c>
      <c r="J26" s="140">
        <v>0</v>
      </c>
      <c r="K26" s="140">
        <f t="shared" si="0"/>
        <v>0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54</v>
      </c>
      <c r="J27" s="167">
        <f>SUM(J6:J26)</f>
        <v>51</v>
      </c>
      <c r="K27" s="167">
        <f t="shared" si="0"/>
        <v>-3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0.24324324324324326</v>
      </c>
      <c r="J28" s="169">
        <f>J27/(3*74)</f>
        <v>0.22972972972972974</v>
      </c>
      <c r="K28" s="167">
        <f t="shared" si="0"/>
        <v>-1.3513513513513514E-2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{74ADB525-BDAC-4A71-976C-FE83E4C0DBC6}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4ADB525-BDAC-4A71-976C-FE83E4C0DB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I26" sqref="I26"/>
    </sheetView>
  </sheetViews>
  <sheetFormatPr defaultRowHeight="15"/>
  <cols>
    <col min="3" max="3" width="43.140625" customWidth="1"/>
    <col min="7" max="7" width="10.28515625" customWidth="1"/>
    <col min="8" max="8" width="16.7109375" customWidth="1"/>
    <col min="11" max="11" width="13.710937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0</v>
      </c>
      <c r="J6" s="140">
        <v>0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0</v>
      </c>
      <c r="J7" s="140">
        <v>0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140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140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0</v>
      </c>
      <c r="J10" s="140">
        <v>0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1</v>
      </c>
      <c r="J11" s="140">
        <v>1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140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3</v>
      </c>
      <c r="J13" s="140">
        <v>3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140">
        <v>3</v>
      </c>
      <c r="K14" s="140">
        <f t="shared" si="0"/>
        <v>0</v>
      </c>
    </row>
    <row r="15" spans="2:11" ht="15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140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140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140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140">
        <v>2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140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140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140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140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140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140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0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0</v>
      </c>
      <c r="J26" s="140">
        <v>2</v>
      </c>
      <c r="K26" s="140">
        <f t="shared" si="0"/>
        <v>2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37</v>
      </c>
      <c r="J27" s="167">
        <f>SUM(J6:J26)</f>
        <v>39</v>
      </c>
      <c r="K27" s="167">
        <f t="shared" si="0"/>
        <v>2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0.16666666666666666</v>
      </c>
      <c r="J28" s="169">
        <f>J27/(3*74)</f>
        <v>0.17567567567567569</v>
      </c>
      <c r="K28" s="167">
        <f t="shared" si="0"/>
        <v>9.009009009009028E-3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{9A98770F-0308-4C38-B9BC-4FE78B977A60}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A98770F-0308-4C38-B9BC-4FE78B977A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10" sqref="J10"/>
    </sheetView>
  </sheetViews>
  <sheetFormatPr defaultRowHeight="15"/>
  <cols>
    <col min="3" max="3" width="43.140625" customWidth="1"/>
    <col min="7" max="7" width="10.7109375" customWidth="1"/>
    <col min="8" max="8" width="16.7109375" customWidth="1"/>
    <col min="11" max="11" width="13.425781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4</v>
      </c>
      <c r="J6" s="140">
        <v>4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0</v>
      </c>
      <c r="J7" s="140">
        <v>0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0</v>
      </c>
      <c r="J8" s="140">
        <v>0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140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1</v>
      </c>
      <c r="J10" s="140">
        <v>0</v>
      </c>
      <c r="K10" s="140">
        <f t="shared" si="0"/>
        <v>-1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140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140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0</v>
      </c>
      <c r="J13" s="140">
        <v>0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2</v>
      </c>
      <c r="J14" s="140">
        <v>2</v>
      </c>
      <c r="K14" s="140">
        <f t="shared" si="0"/>
        <v>0</v>
      </c>
    </row>
    <row r="15" spans="2:11" ht="18.600000000000001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3</v>
      </c>
      <c r="J15" s="140">
        <v>3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1</v>
      </c>
      <c r="J16" s="140">
        <v>1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140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140">
        <v>2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0</v>
      </c>
      <c r="J19" s="140">
        <v>0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140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140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140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140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140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0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0</v>
      </c>
      <c r="J26" s="140">
        <v>4</v>
      </c>
      <c r="K26" s="140">
        <f t="shared" si="0"/>
        <v>4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34</v>
      </c>
      <c r="J27" s="167">
        <f>SUM(J6:J26)</f>
        <v>37</v>
      </c>
      <c r="K27" s="167">
        <f t="shared" si="0"/>
        <v>3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0.15315315315315314</v>
      </c>
      <c r="J28" s="169">
        <f>J27/(3*74)</f>
        <v>0.16666666666666666</v>
      </c>
      <c r="K28" s="167">
        <f t="shared" si="0"/>
        <v>1.3513513513513514E-2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{2090F4DA-2B59-4429-889F-EAE300B9EA45}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090F4DA-2B59-4429-889F-EAE300B9EA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K22" sqref="K22"/>
    </sheetView>
  </sheetViews>
  <sheetFormatPr defaultRowHeight="15"/>
  <cols>
    <col min="3" max="3" width="43.140625" customWidth="1"/>
    <col min="7" max="7" width="10.5703125" customWidth="1"/>
    <col min="8" max="8" width="16.5703125" customWidth="1"/>
    <col min="11" max="11" width="13.710937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0</v>
      </c>
      <c r="J6" s="140">
        <v>0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0</v>
      </c>
      <c r="J7" s="140">
        <v>0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140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140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0</v>
      </c>
      <c r="J10" s="140">
        <v>0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3</v>
      </c>
      <c r="J11" s="140">
        <v>1</v>
      </c>
      <c r="K11" s="140">
        <f t="shared" si="0"/>
        <v>-2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2</v>
      </c>
      <c r="J12" s="140">
        <v>2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2</v>
      </c>
      <c r="J13" s="140">
        <v>2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140">
        <v>3</v>
      </c>
      <c r="K14" s="140">
        <f t="shared" si="0"/>
        <v>0</v>
      </c>
    </row>
    <row r="15" spans="2:11" ht="16.899999999999999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140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140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140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140">
        <v>2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140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140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140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140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140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140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0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0</v>
      </c>
      <c r="J26" s="140">
        <v>4</v>
      </c>
      <c r="K26" s="140">
        <f t="shared" si="0"/>
        <v>4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40</v>
      </c>
      <c r="J27" s="167">
        <f>SUM(J6:J26)</f>
        <v>42</v>
      </c>
      <c r="K27" s="167">
        <f t="shared" si="0"/>
        <v>2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0.18018018018018017</v>
      </c>
      <c r="J28" s="169">
        <f>J27/(3*74)</f>
        <v>0.1891891891891892</v>
      </c>
      <c r="K28" s="167">
        <f t="shared" si="0"/>
        <v>9.009009009009028E-3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{9DCB1D8A-9FB4-4C20-BCEE-D9DCA73AD5AE}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DCB1D8A-9FB4-4C20-BCEE-D9DCA73AD5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11" sqref="J11"/>
    </sheetView>
  </sheetViews>
  <sheetFormatPr defaultRowHeight="15"/>
  <cols>
    <col min="3" max="3" width="43.140625" customWidth="1"/>
    <col min="7" max="7" width="10.42578125" customWidth="1"/>
    <col min="8" max="8" width="16.7109375" customWidth="1"/>
    <col min="11" max="11" width="13.710937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0</v>
      </c>
      <c r="J6" s="140">
        <v>0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2</v>
      </c>
      <c r="J7" s="140">
        <v>2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140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140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0</v>
      </c>
      <c r="J10" s="140">
        <v>0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3</v>
      </c>
      <c r="J11" s="140">
        <v>1</v>
      </c>
      <c r="K11" s="140">
        <f t="shared" si="0"/>
        <v>-2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3</v>
      </c>
      <c r="J12" s="140">
        <v>3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3</v>
      </c>
      <c r="J13" s="140">
        <v>3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140">
        <v>3</v>
      </c>
      <c r="K14" s="140">
        <f t="shared" si="0"/>
        <v>0</v>
      </c>
    </row>
    <row r="15" spans="2:11" ht="22.5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3</v>
      </c>
      <c r="J15" s="140">
        <v>3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140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140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140">
        <v>2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140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140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140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140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140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140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0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0</v>
      </c>
      <c r="J26" s="140">
        <v>2</v>
      </c>
      <c r="K26" s="140">
        <f t="shared" si="0"/>
        <v>2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46</v>
      </c>
      <c r="J27" s="167">
        <f>SUM(J6:J26)</f>
        <v>46</v>
      </c>
      <c r="K27" s="167">
        <f t="shared" si="0"/>
        <v>0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0.2072072072072072</v>
      </c>
      <c r="J28" s="169">
        <f>J27/(3*74)</f>
        <v>0.2072072072072072</v>
      </c>
      <c r="K28" s="167">
        <f t="shared" si="0"/>
        <v>0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{F153B129-39F8-454F-8FBC-F2E0F87189EF}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53B129-39F8-454F-8FBC-F2E0F87189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22" sqref="J22"/>
    </sheetView>
  </sheetViews>
  <sheetFormatPr defaultRowHeight="15"/>
  <cols>
    <col min="3" max="3" width="43.140625" customWidth="1"/>
    <col min="7" max="7" width="11.28515625" customWidth="1"/>
    <col min="8" max="8" width="16.42578125" bestFit="1" customWidth="1"/>
    <col min="9" max="9" width="7.42578125" bestFit="1" customWidth="1"/>
    <col min="11" max="11" width="13.57031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0</v>
      </c>
      <c r="J6" s="140">
        <v>0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140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140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140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0</v>
      </c>
      <c r="J10" s="140">
        <v>0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140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140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2</v>
      </c>
      <c r="J13" s="140">
        <v>2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140">
        <v>3</v>
      </c>
      <c r="K14" s="140">
        <f t="shared" si="0"/>
        <v>0</v>
      </c>
    </row>
    <row r="15" spans="2:11" ht="18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140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140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140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140">
        <v>2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2</v>
      </c>
      <c r="J19" s="140">
        <v>2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140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140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140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140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140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0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0</v>
      </c>
      <c r="J26" s="140">
        <v>3</v>
      </c>
      <c r="K26" s="140">
        <f t="shared" si="0"/>
        <v>3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37</v>
      </c>
      <c r="J27" s="167">
        <f>SUM(J6:J26)</f>
        <v>40</v>
      </c>
      <c r="K27" s="167">
        <f t="shared" si="0"/>
        <v>3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0.16666666666666666</v>
      </c>
      <c r="J28" s="169">
        <f>J27/(3*74)</f>
        <v>0.18018018018018017</v>
      </c>
      <c r="K28" s="167">
        <f t="shared" si="0"/>
        <v>1.3513513513513514E-2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{8CBDEEA5-B310-4DC0-B5D4-684950C84D9A}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BDEEA5-B310-4DC0-B5D4-684950C84D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6" sqref="J6:J25"/>
    </sheetView>
  </sheetViews>
  <sheetFormatPr defaultRowHeight="15"/>
  <cols>
    <col min="3" max="3" width="43.140625" customWidth="1"/>
    <col min="7" max="7" width="10.5703125" customWidth="1"/>
    <col min="8" max="8" width="17" customWidth="1"/>
    <col min="11" max="11" width="13.285156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3</v>
      </c>
      <c r="J6" s="140">
        <v>3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0</v>
      </c>
      <c r="J7" s="140">
        <v>0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140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140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0</v>
      </c>
      <c r="J10" s="140">
        <v>0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0</v>
      </c>
      <c r="J11" s="140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0</v>
      </c>
      <c r="J12" s="140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0</v>
      </c>
      <c r="J13" s="140">
        <v>0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140">
        <v>3</v>
      </c>
      <c r="K14" s="140">
        <f t="shared" si="0"/>
        <v>0</v>
      </c>
    </row>
    <row r="15" spans="2:11" ht="18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140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140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140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0</v>
      </c>
      <c r="J18" s="140">
        <v>0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140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140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140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140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140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0</v>
      </c>
      <c r="J24" s="140">
        <v>0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0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0</v>
      </c>
      <c r="J26" s="140">
        <v>1</v>
      </c>
      <c r="K26" s="140">
        <f t="shared" si="0"/>
        <v>1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31</v>
      </c>
      <c r="J27" s="167">
        <f>SUM(J6:J26)</f>
        <v>32</v>
      </c>
      <c r="K27" s="167">
        <f t="shared" si="0"/>
        <v>1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0.13963963963963963</v>
      </c>
      <c r="J28" s="169">
        <f>J27/(3*74)</f>
        <v>0.14414414414414414</v>
      </c>
      <c r="K28" s="167">
        <f t="shared" si="0"/>
        <v>4.504504504504514E-3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{7EA1BA83-7E35-4033-BABE-8A2A408409DF}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A1BA83-7E35-4033-BABE-8A2A408409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12" sqref="J12"/>
    </sheetView>
  </sheetViews>
  <sheetFormatPr defaultRowHeight="15"/>
  <cols>
    <col min="3" max="3" width="42.5703125" customWidth="1"/>
    <col min="7" max="7" width="10.85546875" customWidth="1"/>
    <col min="8" max="8" width="16.42578125" customWidth="1"/>
    <col min="11" max="11" width="13.57031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>
        <v>0</v>
      </c>
      <c r="J6" s="140">
        <v>0</v>
      </c>
      <c r="K6" s="140">
        <f t="shared" ref="K6:K28" si="0">J6-I6</f>
        <v>0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>
        <v>3</v>
      </c>
      <c r="J7" s="140">
        <v>3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>
        <v>1</v>
      </c>
      <c r="J8" s="140">
        <v>1</v>
      </c>
      <c r="K8" s="140">
        <f t="shared" si="0"/>
        <v>0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>
        <v>1</v>
      </c>
      <c r="J9" s="140">
        <v>1</v>
      </c>
      <c r="K9" s="140">
        <f t="shared" si="0"/>
        <v>0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>
        <v>0</v>
      </c>
      <c r="J10" s="140">
        <v>0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>
        <v>3</v>
      </c>
      <c r="J11" s="140">
        <v>1</v>
      </c>
      <c r="K11" s="140">
        <f t="shared" si="0"/>
        <v>-2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>
        <v>3</v>
      </c>
      <c r="J12" s="140">
        <v>3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>
        <v>2</v>
      </c>
      <c r="J13" s="140">
        <v>2</v>
      </c>
      <c r="K13" s="140">
        <f t="shared" si="0"/>
        <v>0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>
        <v>3</v>
      </c>
      <c r="J14" s="140">
        <v>3</v>
      </c>
      <c r="K14" s="140">
        <f t="shared" si="0"/>
        <v>0</v>
      </c>
    </row>
    <row r="15" spans="2:11" ht="18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>
        <v>1</v>
      </c>
      <c r="J15" s="140">
        <v>1</v>
      </c>
      <c r="K15" s="140">
        <f t="shared" si="0"/>
        <v>0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>
        <v>2</v>
      </c>
      <c r="J16" s="140">
        <v>2</v>
      </c>
      <c r="K16" s="140">
        <f t="shared" si="0"/>
        <v>0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>
        <v>2</v>
      </c>
      <c r="J17" s="140">
        <v>2</v>
      </c>
      <c r="K17" s="140">
        <f t="shared" si="0"/>
        <v>0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>
        <v>2</v>
      </c>
      <c r="J18" s="140">
        <v>2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>
        <v>3</v>
      </c>
      <c r="J19" s="140">
        <v>3</v>
      </c>
      <c r="K19" s="140">
        <f t="shared" si="0"/>
        <v>0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>
        <v>3</v>
      </c>
      <c r="J20" s="140">
        <v>3</v>
      </c>
      <c r="K20" s="140">
        <f t="shared" si="0"/>
        <v>0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>
        <v>3</v>
      </c>
      <c r="J21" s="140">
        <v>3</v>
      </c>
      <c r="K21" s="140">
        <f t="shared" si="0"/>
        <v>0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>
        <v>3</v>
      </c>
      <c r="J22" s="140">
        <v>3</v>
      </c>
      <c r="K22" s="140">
        <f t="shared" si="0"/>
        <v>0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>
        <v>3</v>
      </c>
      <c r="J23" s="140">
        <v>3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>
        <v>3</v>
      </c>
      <c r="J24" s="140">
        <v>3</v>
      </c>
      <c r="K24" s="140">
        <f t="shared" si="0"/>
        <v>0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>
        <v>3</v>
      </c>
      <c r="J25" s="10">
        <v>3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>
        <v>0</v>
      </c>
      <c r="J26" s="140">
        <v>4</v>
      </c>
      <c r="K26" s="140">
        <f t="shared" si="0"/>
        <v>4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44</v>
      </c>
      <c r="J27" s="167">
        <f>SUM(J6:J26)</f>
        <v>46</v>
      </c>
      <c r="K27" s="167">
        <f t="shared" si="0"/>
        <v>2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0.1981981981981982</v>
      </c>
      <c r="J28" s="169">
        <f>J27/(3*74)</f>
        <v>0.2072072072072072</v>
      </c>
      <c r="K28" s="167">
        <f t="shared" si="0"/>
        <v>9.0090090090090003E-3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{A17EBA6B-ACFF-4299-A122-CBCD315E7051}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17EBA6B-ACFF-4299-A122-CBCD315E70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topLeftCell="A2" workbookViewId="0">
      <selection activeCell="I6" sqref="I6"/>
    </sheetView>
  </sheetViews>
  <sheetFormatPr defaultRowHeight="15"/>
  <cols>
    <col min="3" max="3" width="43.140625" customWidth="1"/>
    <col min="7" max="7" width="10.7109375" customWidth="1"/>
    <col min="8" max="8" width="16.28515625" customWidth="1"/>
    <col min="11" max="11" width="13.1406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/>
      <c r="J6" s="8">
        <v>4</v>
      </c>
      <c r="K6" s="140">
        <f t="shared" ref="K6:K28" si="0">J6-I6</f>
        <v>4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/>
      <c r="J7" s="8">
        <v>2</v>
      </c>
      <c r="K7" s="140">
        <f t="shared" si="0"/>
        <v>2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/>
      <c r="J8" s="8">
        <v>1</v>
      </c>
      <c r="K8" s="140">
        <f t="shared" si="0"/>
        <v>1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/>
      <c r="J9" s="8">
        <v>1</v>
      </c>
      <c r="K9" s="140">
        <f t="shared" si="0"/>
        <v>1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/>
      <c r="J10" s="8">
        <v>3</v>
      </c>
      <c r="K10" s="140">
        <f t="shared" si="0"/>
        <v>3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/>
      <c r="J11" s="8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/>
      <c r="J12" s="8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/>
      <c r="J13" s="8">
        <v>2</v>
      </c>
      <c r="K13" s="140">
        <f t="shared" si="0"/>
        <v>2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/>
      <c r="J14" s="8">
        <v>3</v>
      </c>
      <c r="K14" s="140">
        <f t="shared" si="0"/>
        <v>3</v>
      </c>
    </row>
    <row r="15" spans="2:11" ht="17.45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/>
      <c r="J15" s="8">
        <v>1</v>
      </c>
      <c r="K15" s="140">
        <f t="shared" si="0"/>
        <v>1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/>
      <c r="J16" s="8">
        <v>2</v>
      </c>
      <c r="K16" s="140">
        <f t="shared" si="0"/>
        <v>2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/>
      <c r="J17" s="8">
        <v>2</v>
      </c>
      <c r="K17" s="140">
        <f t="shared" si="0"/>
        <v>2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/>
      <c r="J18" s="8">
        <v>2</v>
      </c>
      <c r="K18" s="140">
        <f t="shared" si="0"/>
        <v>2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/>
      <c r="J19" s="8">
        <v>1</v>
      </c>
      <c r="K19" s="140">
        <f t="shared" si="0"/>
        <v>1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/>
      <c r="J20" s="8">
        <v>3</v>
      </c>
      <c r="K20" s="140">
        <f t="shared" si="0"/>
        <v>3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/>
      <c r="J21" s="8">
        <v>3</v>
      </c>
      <c r="K21" s="140">
        <f t="shared" si="0"/>
        <v>3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/>
      <c r="J22" s="8">
        <v>3</v>
      </c>
      <c r="K22" s="140">
        <f t="shared" si="0"/>
        <v>3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/>
      <c r="J23" s="8">
        <v>0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/>
      <c r="J24" s="8">
        <v>3</v>
      </c>
      <c r="K24" s="140">
        <f t="shared" si="0"/>
        <v>3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/>
      <c r="J25" s="11">
        <v>0</v>
      </c>
      <c r="K25" s="10">
        <f t="shared" si="0"/>
        <v>0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/>
      <c r="J26" s="140">
        <v>3</v>
      </c>
      <c r="K26" s="140">
        <f t="shared" si="0"/>
        <v>3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0</v>
      </c>
      <c r="J27" s="167">
        <f>SUM(J6:J26)</f>
        <v>39</v>
      </c>
      <c r="K27" s="167">
        <f t="shared" si="0"/>
        <v>39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</v>
      </c>
      <c r="J28" s="169">
        <f>J27/(3*74)</f>
        <v>0.17567567567567569</v>
      </c>
      <c r="K28" s="167">
        <f t="shared" si="0"/>
        <v>0.17567567567567569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{79BBF120-9162-44CF-8BFD-8D6F3611C6C6}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BBF120-9162-44CF-8BFD-8D6F3611C6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topLeftCell="A2" workbookViewId="0">
      <selection activeCell="J27" sqref="J27"/>
    </sheetView>
  </sheetViews>
  <sheetFormatPr defaultRowHeight="15"/>
  <cols>
    <col min="3" max="3" width="43.140625" customWidth="1"/>
    <col min="7" max="7" width="10.5703125" customWidth="1"/>
    <col min="8" max="8" width="17.42578125" customWidth="1"/>
    <col min="11" max="11" width="13.285156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/>
      <c r="J6" s="8">
        <v>3</v>
      </c>
      <c r="K6" s="140">
        <f t="shared" ref="K6:K28" si="0">J6-I6</f>
        <v>3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/>
      <c r="J7" s="8">
        <v>0</v>
      </c>
      <c r="K7" s="140">
        <f t="shared" si="0"/>
        <v>0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/>
      <c r="J8" s="8">
        <v>1</v>
      </c>
      <c r="K8" s="140">
        <f t="shared" si="0"/>
        <v>1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/>
      <c r="J9" s="8">
        <v>1</v>
      </c>
      <c r="K9" s="140">
        <f t="shared" si="0"/>
        <v>1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/>
      <c r="J10" s="8">
        <v>0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/>
      <c r="J11" s="8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/>
      <c r="J12" s="8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/>
      <c r="J13" s="8">
        <v>2</v>
      </c>
      <c r="K13" s="140">
        <f t="shared" si="0"/>
        <v>2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/>
      <c r="J14" s="8">
        <v>3</v>
      </c>
      <c r="K14" s="140">
        <f t="shared" si="0"/>
        <v>3</v>
      </c>
    </row>
    <row r="15" spans="2:11" ht="18.600000000000001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/>
      <c r="J15" s="8">
        <v>1</v>
      </c>
      <c r="K15" s="140">
        <f t="shared" si="0"/>
        <v>1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/>
      <c r="J16" s="8">
        <v>2</v>
      </c>
      <c r="K16" s="140">
        <f t="shared" si="0"/>
        <v>2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/>
      <c r="J17" s="8">
        <v>2</v>
      </c>
      <c r="K17" s="140">
        <f t="shared" si="0"/>
        <v>2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/>
      <c r="J18" s="8">
        <v>0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/>
      <c r="J19" s="8">
        <v>1</v>
      </c>
      <c r="K19" s="140">
        <f t="shared" si="0"/>
        <v>1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/>
      <c r="J20" s="8">
        <v>3</v>
      </c>
      <c r="K20" s="140">
        <f t="shared" si="0"/>
        <v>3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/>
      <c r="J21" s="8">
        <v>3</v>
      </c>
      <c r="K21" s="140">
        <f t="shared" si="0"/>
        <v>3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/>
      <c r="J22" s="8">
        <v>3</v>
      </c>
      <c r="K22" s="140">
        <f t="shared" si="0"/>
        <v>3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/>
      <c r="J23" s="8">
        <v>1</v>
      </c>
      <c r="K23" s="140">
        <f t="shared" si="0"/>
        <v>1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/>
      <c r="J24" s="8">
        <v>3</v>
      </c>
      <c r="K24" s="140">
        <f t="shared" si="0"/>
        <v>3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/>
      <c r="J25" s="11">
        <v>3</v>
      </c>
      <c r="K25" s="10">
        <f t="shared" si="0"/>
        <v>3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/>
      <c r="J26" s="140">
        <v>3</v>
      </c>
      <c r="K26" s="140">
        <f t="shared" si="0"/>
        <v>3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0</v>
      </c>
      <c r="J27" s="167">
        <f>SUM(J6:J26)</f>
        <v>35</v>
      </c>
      <c r="K27" s="167">
        <f t="shared" si="0"/>
        <v>35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</v>
      </c>
      <c r="J28" s="169">
        <f>J27/(3*74)</f>
        <v>0.15765765765765766</v>
      </c>
      <c r="K28" s="167">
        <f t="shared" si="0"/>
        <v>0.15765765765765766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{82E932EB-02F5-4E11-AE7C-B0462959E0C6}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E932EB-02F5-4E11-AE7C-B0462959E0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J19" sqref="J19"/>
    </sheetView>
  </sheetViews>
  <sheetFormatPr defaultRowHeight="15"/>
  <cols>
    <col min="3" max="3" width="43.140625" customWidth="1"/>
    <col min="7" max="7" width="10.42578125" customWidth="1"/>
    <col min="8" max="8" width="16.42578125" customWidth="1"/>
    <col min="11" max="11" width="13.42578125" customWidth="1"/>
  </cols>
  <sheetData>
    <row r="3" spans="2:11">
      <c r="B3" s="120"/>
      <c r="C3" s="107"/>
      <c r="D3" s="163"/>
      <c r="E3" s="163"/>
      <c r="F3" s="163"/>
      <c r="G3" s="163"/>
      <c r="H3" s="163"/>
      <c r="I3" s="49" t="s">
        <v>3</v>
      </c>
      <c r="J3" s="50"/>
      <c r="K3" s="16"/>
    </row>
    <row r="4" spans="2:11">
      <c r="B4" s="119"/>
      <c r="C4" s="108"/>
      <c r="D4" s="46" t="s">
        <v>4</v>
      </c>
      <c r="E4" s="47"/>
      <c r="F4" s="48"/>
      <c r="G4" s="48"/>
      <c r="H4" s="48"/>
      <c r="I4" s="6" t="s">
        <v>0</v>
      </c>
      <c r="J4" s="6" t="s">
        <v>0</v>
      </c>
      <c r="K4" s="17"/>
    </row>
    <row r="5" spans="2:11">
      <c r="B5" s="138" t="s">
        <v>5</v>
      </c>
      <c r="C5" s="109" t="s">
        <v>6</v>
      </c>
      <c r="D5" s="5">
        <v>1</v>
      </c>
      <c r="E5" s="5">
        <v>2</v>
      </c>
      <c r="F5" s="5">
        <v>3</v>
      </c>
      <c r="G5" s="58">
        <v>4</v>
      </c>
      <c r="H5" s="58">
        <v>5</v>
      </c>
      <c r="I5" s="147">
        <v>43586</v>
      </c>
      <c r="J5" s="148">
        <v>44409</v>
      </c>
      <c r="K5" s="6" t="s">
        <v>7</v>
      </c>
    </row>
    <row r="6" spans="2:11">
      <c r="B6" s="122">
        <v>1</v>
      </c>
      <c r="C6" s="118" t="s">
        <v>309</v>
      </c>
      <c r="D6" s="125" t="s">
        <v>9</v>
      </c>
      <c r="E6" s="125" t="s">
        <v>10</v>
      </c>
      <c r="F6" s="125" t="s">
        <v>11</v>
      </c>
      <c r="G6" s="125" t="s">
        <v>325</v>
      </c>
      <c r="H6" s="126" t="s">
        <v>326</v>
      </c>
      <c r="I6" s="140"/>
      <c r="J6" s="8">
        <v>4</v>
      </c>
      <c r="K6" s="140">
        <f t="shared" ref="K6:K28" si="0">J6-I6</f>
        <v>4</v>
      </c>
    </row>
    <row r="7" spans="2:11">
      <c r="B7" s="122">
        <v>2</v>
      </c>
      <c r="C7" s="118" t="s">
        <v>308</v>
      </c>
      <c r="D7" s="125" t="s">
        <v>9</v>
      </c>
      <c r="E7" s="125" t="s">
        <v>10</v>
      </c>
      <c r="F7" s="125" t="s">
        <v>11</v>
      </c>
      <c r="G7" s="125" t="s">
        <v>325</v>
      </c>
      <c r="H7" s="125" t="s">
        <v>326</v>
      </c>
      <c r="I7" s="140"/>
      <c r="J7" s="8">
        <v>3</v>
      </c>
      <c r="K7" s="140">
        <f t="shared" si="0"/>
        <v>3</v>
      </c>
    </row>
    <row r="8" spans="2:11">
      <c r="B8" s="122">
        <v>3</v>
      </c>
      <c r="C8" s="118" t="s">
        <v>324</v>
      </c>
      <c r="D8" s="125" t="s">
        <v>12</v>
      </c>
      <c r="E8" s="125" t="s">
        <v>13</v>
      </c>
      <c r="F8" s="125" t="s">
        <v>14</v>
      </c>
      <c r="G8" s="125" t="s">
        <v>325</v>
      </c>
      <c r="H8" s="125" t="s">
        <v>326</v>
      </c>
      <c r="I8" s="140"/>
      <c r="J8" s="8">
        <v>1</v>
      </c>
      <c r="K8" s="140">
        <f t="shared" si="0"/>
        <v>1</v>
      </c>
    </row>
    <row r="9" spans="2:11">
      <c r="B9" s="122">
        <v>4</v>
      </c>
      <c r="C9" s="118" t="s">
        <v>306</v>
      </c>
      <c r="D9" s="125" t="s">
        <v>9</v>
      </c>
      <c r="E9" s="125" t="s">
        <v>10</v>
      </c>
      <c r="F9" s="125" t="s">
        <v>11</v>
      </c>
      <c r="G9" s="125" t="s">
        <v>325</v>
      </c>
      <c r="H9" s="125" t="s">
        <v>326</v>
      </c>
      <c r="I9" s="140"/>
      <c r="J9" s="8">
        <v>1</v>
      </c>
      <c r="K9" s="140">
        <f t="shared" si="0"/>
        <v>1</v>
      </c>
    </row>
    <row r="10" spans="2:11">
      <c r="B10" s="122">
        <v>5</v>
      </c>
      <c r="C10" s="118" t="s">
        <v>305</v>
      </c>
      <c r="D10" s="125" t="s">
        <v>9</v>
      </c>
      <c r="E10" s="125" t="s">
        <v>10</v>
      </c>
      <c r="F10" s="125" t="s">
        <v>11</v>
      </c>
      <c r="G10" s="125" t="s">
        <v>325</v>
      </c>
      <c r="H10" s="125" t="s">
        <v>326</v>
      </c>
      <c r="I10" s="140"/>
      <c r="J10" s="8">
        <v>0</v>
      </c>
      <c r="K10" s="140">
        <f t="shared" si="0"/>
        <v>0</v>
      </c>
    </row>
    <row r="11" spans="2:11">
      <c r="B11" s="122">
        <v>7</v>
      </c>
      <c r="C11" s="118" t="s">
        <v>304</v>
      </c>
      <c r="D11" s="125" t="s">
        <v>9</v>
      </c>
      <c r="E11" s="125" t="s">
        <v>10</v>
      </c>
      <c r="F11" s="125" t="s">
        <v>11</v>
      </c>
      <c r="G11" s="125" t="s">
        <v>325</v>
      </c>
      <c r="H11" s="125" t="s">
        <v>326</v>
      </c>
      <c r="I11" s="140"/>
      <c r="J11" s="8">
        <v>0</v>
      </c>
      <c r="K11" s="140">
        <f t="shared" si="0"/>
        <v>0</v>
      </c>
    </row>
    <row r="12" spans="2:11">
      <c r="B12" s="122">
        <v>8</v>
      </c>
      <c r="C12" s="118" t="s">
        <v>303</v>
      </c>
      <c r="D12" s="125" t="s">
        <v>9</v>
      </c>
      <c r="E12" s="125" t="s">
        <v>10</v>
      </c>
      <c r="F12" s="125" t="s">
        <v>11</v>
      </c>
      <c r="G12" s="125" t="s">
        <v>325</v>
      </c>
      <c r="H12" s="125" t="s">
        <v>326</v>
      </c>
      <c r="I12" s="140"/>
      <c r="J12" s="8">
        <v>0</v>
      </c>
      <c r="K12" s="140">
        <f t="shared" si="0"/>
        <v>0</v>
      </c>
    </row>
    <row r="13" spans="2:11">
      <c r="B13" s="122">
        <v>6</v>
      </c>
      <c r="C13" s="118" t="s">
        <v>302</v>
      </c>
      <c r="D13" s="125" t="s">
        <v>9</v>
      </c>
      <c r="E13" s="125" t="s">
        <v>10</v>
      </c>
      <c r="F13" s="125" t="s">
        <v>11</v>
      </c>
      <c r="G13" s="125" t="s">
        <v>325</v>
      </c>
      <c r="H13" s="125" t="s">
        <v>326</v>
      </c>
      <c r="I13" s="140"/>
      <c r="J13" s="8">
        <v>3</v>
      </c>
      <c r="K13" s="140">
        <f t="shared" si="0"/>
        <v>3</v>
      </c>
    </row>
    <row r="14" spans="2:11">
      <c r="B14" s="122">
        <v>9</v>
      </c>
      <c r="C14" s="118" t="s">
        <v>301</v>
      </c>
      <c r="D14" s="125" t="s">
        <v>9</v>
      </c>
      <c r="E14" s="125" t="s">
        <v>10</v>
      </c>
      <c r="F14" s="125" t="s">
        <v>11</v>
      </c>
      <c r="G14" s="125" t="s">
        <v>325</v>
      </c>
      <c r="H14" s="125" t="s">
        <v>326</v>
      </c>
      <c r="I14" s="140"/>
      <c r="J14" s="8">
        <v>1</v>
      </c>
      <c r="K14" s="140">
        <f t="shared" si="0"/>
        <v>1</v>
      </c>
    </row>
    <row r="15" spans="2:11" ht="19.899999999999999" customHeight="1">
      <c r="B15" s="122">
        <v>10</v>
      </c>
      <c r="C15" s="131" t="s">
        <v>300</v>
      </c>
      <c r="D15" s="125" t="s">
        <v>9</v>
      </c>
      <c r="E15" s="125" t="s">
        <v>10</v>
      </c>
      <c r="F15" s="125" t="s">
        <v>11</v>
      </c>
      <c r="G15" s="125" t="s">
        <v>325</v>
      </c>
      <c r="H15" s="125" t="s">
        <v>326</v>
      </c>
      <c r="I15" s="140"/>
      <c r="J15" s="8">
        <v>1</v>
      </c>
      <c r="K15" s="140">
        <f t="shared" si="0"/>
        <v>1</v>
      </c>
    </row>
    <row r="16" spans="2:11">
      <c r="B16" s="122">
        <v>11</v>
      </c>
      <c r="C16" s="118" t="s">
        <v>299</v>
      </c>
      <c r="D16" s="125" t="s">
        <v>9</v>
      </c>
      <c r="E16" s="125" t="s">
        <v>10</v>
      </c>
      <c r="F16" s="125" t="s">
        <v>11</v>
      </c>
      <c r="G16" s="125" t="s">
        <v>325</v>
      </c>
      <c r="H16" s="125" t="s">
        <v>326</v>
      </c>
      <c r="I16" s="140"/>
      <c r="J16" s="8">
        <v>2</v>
      </c>
      <c r="K16" s="140">
        <f t="shared" si="0"/>
        <v>2</v>
      </c>
    </row>
    <row r="17" spans="2:11">
      <c r="B17" s="122">
        <v>12</v>
      </c>
      <c r="C17" s="118" t="s">
        <v>298</v>
      </c>
      <c r="D17" s="125" t="s">
        <v>9</v>
      </c>
      <c r="E17" s="125" t="s">
        <v>10</v>
      </c>
      <c r="F17" s="125" t="s">
        <v>11</v>
      </c>
      <c r="G17" s="125" t="s">
        <v>325</v>
      </c>
      <c r="H17" s="125" t="s">
        <v>326</v>
      </c>
      <c r="I17" s="140"/>
      <c r="J17" s="8">
        <v>2</v>
      </c>
      <c r="K17" s="140">
        <f t="shared" si="0"/>
        <v>2</v>
      </c>
    </row>
    <row r="18" spans="2:11">
      <c r="B18" s="122">
        <v>13</v>
      </c>
      <c r="C18" s="118" t="s">
        <v>297</v>
      </c>
      <c r="D18" s="125" t="s">
        <v>9</v>
      </c>
      <c r="E18" s="125" t="s">
        <v>10</v>
      </c>
      <c r="F18" s="125" t="s">
        <v>11</v>
      </c>
      <c r="G18" s="125" t="s">
        <v>325</v>
      </c>
      <c r="H18" s="125" t="s">
        <v>326</v>
      </c>
      <c r="I18" s="140"/>
      <c r="J18" s="8">
        <v>0</v>
      </c>
      <c r="K18" s="140">
        <f t="shared" si="0"/>
        <v>0</v>
      </c>
    </row>
    <row r="19" spans="2:11">
      <c r="B19" s="122">
        <v>14</v>
      </c>
      <c r="C19" s="118" t="s">
        <v>296</v>
      </c>
      <c r="D19" s="125" t="s">
        <v>9</v>
      </c>
      <c r="E19" s="125" t="s">
        <v>10</v>
      </c>
      <c r="F19" s="125" t="s">
        <v>11</v>
      </c>
      <c r="G19" s="125" t="s">
        <v>325</v>
      </c>
      <c r="H19" s="125" t="s">
        <v>326</v>
      </c>
      <c r="I19" s="140"/>
      <c r="J19" s="8">
        <v>1</v>
      </c>
      <c r="K19" s="140">
        <f t="shared" si="0"/>
        <v>1</v>
      </c>
    </row>
    <row r="20" spans="2:11">
      <c r="B20" s="122">
        <v>15</v>
      </c>
      <c r="C20" s="118" t="s">
        <v>291</v>
      </c>
      <c r="D20" s="125" t="s">
        <v>9</v>
      </c>
      <c r="E20" s="125" t="s">
        <v>10</v>
      </c>
      <c r="F20" s="125" t="s">
        <v>11</v>
      </c>
      <c r="G20" s="125" t="s">
        <v>325</v>
      </c>
      <c r="H20" s="125" t="s">
        <v>326</v>
      </c>
      <c r="I20" s="140"/>
      <c r="J20" s="8">
        <v>3</v>
      </c>
      <c r="K20" s="140">
        <f t="shared" si="0"/>
        <v>3</v>
      </c>
    </row>
    <row r="21" spans="2:11">
      <c r="B21" s="122">
        <v>16</v>
      </c>
      <c r="C21" s="118" t="s">
        <v>292</v>
      </c>
      <c r="D21" s="125" t="s">
        <v>9</v>
      </c>
      <c r="E21" s="125" t="s">
        <v>10</v>
      </c>
      <c r="F21" s="125" t="s">
        <v>11</v>
      </c>
      <c r="G21" s="125" t="s">
        <v>325</v>
      </c>
      <c r="H21" s="125" t="s">
        <v>326</v>
      </c>
      <c r="I21" s="140"/>
      <c r="J21" s="8">
        <v>3</v>
      </c>
      <c r="K21" s="140">
        <f t="shared" si="0"/>
        <v>3</v>
      </c>
    </row>
    <row r="22" spans="2:11">
      <c r="B22" s="122">
        <v>17</v>
      </c>
      <c r="C22" s="118" t="s">
        <v>293</v>
      </c>
      <c r="D22" s="125" t="s">
        <v>9</v>
      </c>
      <c r="E22" s="125" t="s">
        <v>10</v>
      </c>
      <c r="F22" s="125" t="s">
        <v>11</v>
      </c>
      <c r="G22" s="125" t="s">
        <v>325</v>
      </c>
      <c r="H22" s="125" t="s">
        <v>326</v>
      </c>
      <c r="I22" s="140"/>
      <c r="J22" s="8">
        <v>3</v>
      </c>
      <c r="K22" s="140">
        <f t="shared" si="0"/>
        <v>3</v>
      </c>
    </row>
    <row r="23" spans="2:11">
      <c r="B23" s="122">
        <v>18</v>
      </c>
      <c r="C23" s="118" t="s">
        <v>294</v>
      </c>
      <c r="D23" s="125" t="s">
        <v>9</v>
      </c>
      <c r="E23" s="125" t="s">
        <v>10</v>
      </c>
      <c r="F23" s="125" t="s">
        <v>11</v>
      </c>
      <c r="G23" s="125" t="s">
        <v>325</v>
      </c>
      <c r="H23" s="125" t="s">
        <v>326</v>
      </c>
      <c r="I23" s="140"/>
      <c r="J23" s="8">
        <v>0</v>
      </c>
      <c r="K23" s="140">
        <f t="shared" si="0"/>
        <v>0</v>
      </c>
    </row>
    <row r="24" spans="2:11">
      <c r="B24" s="122">
        <v>19</v>
      </c>
      <c r="C24" s="118" t="s">
        <v>290</v>
      </c>
      <c r="D24" s="125" t="s">
        <v>9</v>
      </c>
      <c r="E24" s="125" t="s">
        <v>10</v>
      </c>
      <c r="F24" s="125" t="s">
        <v>11</v>
      </c>
      <c r="G24" s="125" t="s">
        <v>325</v>
      </c>
      <c r="H24" s="125" t="s">
        <v>326</v>
      </c>
      <c r="I24" s="140"/>
      <c r="J24" s="8">
        <v>3</v>
      </c>
      <c r="K24" s="140">
        <f t="shared" si="0"/>
        <v>3</v>
      </c>
    </row>
    <row r="25" spans="2:11">
      <c r="B25" s="122">
        <v>20</v>
      </c>
      <c r="C25" s="118" t="s">
        <v>295</v>
      </c>
      <c r="D25" s="127" t="s">
        <v>9</v>
      </c>
      <c r="E25" s="127" t="s">
        <v>10</v>
      </c>
      <c r="F25" s="127" t="s">
        <v>11</v>
      </c>
      <c r="G25" s="125" t="s">
        <v>325</v>
      </c>
      <c r="H25" s="125" t="s">
        <v>326</v>
      </c>
      <c r="I25" s="10"/>
      <c r="J25" s="11">
        <v>3</v>
      </c>
      <c r="K25" s="10">
        <f t="shared" si="0"/>
        <v>3</v>
      </c>
    </row>
    <row r="26" spans="2:11">
      <c r="B26" s="122">
        <v>21</v>
      </c>
      <c r="C26" s="118" t="s">
        <v>289</v>
      </c>
      <c r="D26" s="125" t="s">
        <v>9</v>
      </c>
      <c r="E26" s="125" t="s">
        <v>10</v>
      </c>
      <c r="F26" s="125" t="s">
        <v>11</v>
      </c>
      <c r="G26" s="125" t="s">
        <v>325</v>
      </c>
      <c r="H26" s="125" t="s">
        <v>326</v>
      </c>
      <c r="I26" s="140"/>
      <c r="J26" s="140">
        <v>3</v>
      </c>
      <c r="K26" s="140">
        <f t="shared" si="0"/>
        <v>3</v>
      </c>
    </row>
    <row r="27" spans="2:11">
      <c r="B27" s="167" t="s">
        <v>349</v>
      </c>
      <c r="C27" s="167"/>
      <c r="D27" s="168"/>
      <c r="E27" s="168"/>
      <c r="F27" s="168"/>
      <c r="G27" s="168"/>
      <c r="H27" s="168"/>
      <c r="I27" s="167">
        <f>SUM(I6:I26)</f>
        <v>0</v>
      </c>
      <c r="J27" s="167">
        <f>SUM(J6:J26)</f>
        <v>37</v>
      </c>
      <c r="K27" s="167">
        <f t="shared" si="0"/>
        <v>37</v>
      </c>
    </row>
    <row r="28" spans="2:11">
      <c r="B28" s="167" t="s">
        <v>350</v>
      </c>
      <c r="C28" s="167"/>
      <c r="D28" s="168"/>
      <c r="E28" s="168"/>
      <c r="F28" s="168"/>
      <c r="G28" s="168"/>
      <c r="H28" s="168"/>
      <c r="I28" s="169">
        <f>I27/(3*74)</f>
        <v>0</v>
      </c>
      <c r="J28" s="169">
        <f>J27/(3*74)</f>
        <v>0.16666666666666666</v>
      </c>
      <c r="K28" s="167">
        <f t="shared" si="0"/>
        <v>0.16666666666666666</v>
      </c>
    </row>
  </sheetData>
  <conditionalFormatting sqref="K6:K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{22FE1ECC-DE12-4191-94A6-8E423B11E362}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FE1ECC-DE12-4191-94A6-8E423B11E3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120</vt:i4>
      </vt:variant>
    </vt:vector>
  </HeadingPairs>
  <TitlesOfParts>
    <vt:vector size="120" baseType="lpstr">
      <vt:lpstr>Summary</vt:lpstr>
      <vt:lpstr>Baseline Data</vt:lpstr>
      <vt:lpstr>Monitor 1 Data</vt:lpstr>
      <vt:lpstr>NO01</vt:lpstr>
      <vt:lpstr>NO02</vt:lpstr>
      <vt:lpstr>NO 3</vt:lpstr>
      <vt:lpstr>NO 4</vt:lpstr>
      <vt:lpstr>NO 5</vt:lpstr>
      <vt:lpstr>NO 6</vt:lpstr>
      <vt:lpstr>NO 7</vt:lpstr>
      <vt:lpstr>NO 8</vt:lpstr>
      <vt:lpstr>NO09</vt:lpstr>
      <vt:lpstr>NO 10</vt:lpstr>
      <vt:lpstr>NO 11</vt:lpstr>
      <vt:lpstr>NO 12</vt:lpstr>
      <vt:lpstr>NO 13</vt:lpstr>
      <vt:lpstr>NO 14</vt:lpstr>
      <vt:lpstr>NO 15</vt:lpstr>
      <vt:lpstr>NO 16</vt:lpstr>
      <vt:lpstr>NO 17</vt:lpstr>
      <vt:lpstr>NO 18</vt:lpstr>
      <vt:lpstr>NO 19</vt:lpstr>
      <vt:lpstr>NO 20</vt:lpstr>
      <vt:lpstr>NO 21</vt:lpstr>
      <vt:lpstr>NO 22</vt:lpstr>
      <vt:lpstr>NO 23</vt:lpstr>
      <vt:lpstr>NO 24</vt:lpstr>
      <vt:lpstr>NO 25</vt:lpstr>
      <vt:lpstr>NO 26</vt:lpstr>
      <vt:lpstr>NO 27</vt:lpstr>
      <vt:lpstr>NO28</vt:lpstr>
      <vt:lpstr>NO29</vt:lpstr>
      <vt:lpstr>NO 30</vt:lpstr>
      <vt:lpstr>NO 31</vt:lpstr>
      <vt:lpstr>NO 32</vt:lpstr>
      <vt:lpstr>NO 33</vt:lpstr>
      <vt:lpstr>NO 34</vt:lpstr>
      <vt:lpstr>NO 35</vt:lpstr>
      <vt:lpstr>NO 36</vt:lpstr>
      <vt:lpstr>NO 37</vt:lpstr>
      <vt:lpstr>NO 38</vt:lpstr>
      <vt:lpstr>NO 39</vt:lpstr>
      <vt:lpstr>NO 40</vt:lpstr>
      <vt:lpstr>NO 41</vt:lpstr>
      <vt:lpstr>NO 42</vt:lpstr>
      <vt:lpstr>NO 43</vt:lpstr>
      <vt:lpstr>NO 44</vt:lpstr>
      <vt:lpstr>NO 45</vt:lpstr>
      <vt:lpstr>NO 46</vt:lpstr>
      <vt:lpstr>NO 47</vt:lpstr>
      <vt:lpstr>NO 48</vt:lpstr>
      <vt:lpstr>NO 49</vt:lpstr>
      <vt:lpstr>NO 50</vt:lpstr>
      <vt:lpstr>NO 51</vt:lpstr>
      <vt:lpstr>NO 52</vt:lpstr>
      <vt:lpstr>NO 53</vt:lpstr>
      <vt:lpstr>NO 54</vt:lpstr>
      <vt:lpstr>NO 55</vt:lpstr>
      <vt:lpstr>NO 56</vt:lpstr>
      <vt:lpstr>NO 57</vt:lpstr>
      <vt:lpstr>NO 58</vt:lpstr>
      <vt:lpstr>NO 59</vt:lpstr>
      <vt:lpstr>NO 60</vt:lpstr>
      <vt:lpstr>NO 61</vt:lpstr>
      <vt:lpstr>NO 62</vt:lpstr>
      <vt:lpstr>NO 63</vt:lpstr>
      <vt:lpstr>NO 64</vt:lpstr>
      <vt:lpstr>NO 65</vt:lpstr>
      <vt:lpstr>NO 66</vt:lpstr>
      <vt:lpstr>NO 67</vt:lpstr>
      <vt:lpstr>NO 68</vt:lpstr>
      <vt:lpstr>NO 69</vt:lpstr>
      <vt:lpstr>NO 70</vt:lpstr>
      <vt:lpstr>NO 71</vt:lpstr>
      <vt:lpstr>NO 72</vt:lpstr>
      <vt:lpstr>NO 73</vt:lpstr>
      <vt:lpstr>NO 74</vt:lpstr>
      <vt:lpstr>NO 75</vt:lpstr>
      <vt:lpstr>NO 76</vt:lpstr>
      <vt:lpstr>NO 77</vt:lpstr>
      <vt:lpstr>NO 78</vt:lpstr>
      <vt:lpstr>NO 79</vt:lpstr>
      <vt:lpstr>NO 80</vt:lpstr>
      <vt:lpstr>NO 81</vt:lpstr>
      <vt:lpstr>NO 82</vt:lpstr>
      <vt:lpstr>NO 83</vt:lpstr>
      <vt:lpstr>NO 84</vt:lpstr>
      <vt:lpstr>NO 85</vt:lpstr>
      <vt:lpstr>NO 86</vt:lpstr>
      <vt:lpstr>NO 87</vt:lpstr>
      <vt:lpstr>NO 88</vt:lpstr>
      <vt:lpstr>NO 89</vt:lpstr>
      <vt:lpstr>NO 90</vt:lpstr>
      <vt:lpstr>NO 91</vt:lpstr>
      <vt:lpstr>NO 92</vt:lpstr>
      <vt:lpstr>NO 93</vt:lpstr>
      <vt:lpstr>NO 94</vt:lpstr>
      <vt:lpstr>NO 95</vt:lpstr>
      <vt:lpstr>NO 96</vt:lpstr>
      <vt:lpstr>NO 97</vt:lpstr>
      <vt:lpstr>NO 98</vt:lpstr>
      <vt:lpstr>NO 99</vt:lpstr>
      <vt:lpstr>NO 100</vt:lpstr>
      <vt:lpstr>NO 101</vt:lpstr>
      <vt:lpstr>NO 102</vt:lpstr>
      <vt:lpstr>NO 103</vt:lpstr>
      <vt:lpstr>NO 104</vt:lpstr>
      <vt:lpstr>NO 105</vt:lpstr>
      <vt:lpstr>NO 106</vt:lpstr>
      <vt:lpstr>NO 107</vt:lpstr>
      <vt:lpstr>NO 108</vt:lpstr>
      <vt:lpstr>NO 109</vt:lpstr>
      <vt:lpstr>NO 110</vt:lpstr>
      <vt:lpstr>NO 111</vt:lpstr>
      <vt:lpstr>NO 112</vt:lpstr>
      <vt:lpstr>NO 113</vt:lpstr>
      <vt:lpstr>NO 114</vt:lpstr>
      <vt:lpstr>NO 115</vt:lpstr>
      <vt:lpstr>NO 116</vt:lpstr>
      <vt:lpstr>NO 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Hope</dc:creator>
  <cp:lastModifiedBy>USER</cp:lastModifiedBy>
  <dcterms:created xsi:type="dcterms:W3CDTF">2021-07-16T08:01:55Z</dcterms:created>
  <dcterms:modified xsi:type="dcterms:W3CDTF">2021-08-30T16:36:38Z</dcterms:modified>
</cp:coreProperties>
</file>